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updateLinks="never" codeName="ThisWorkbook"/>
  <xr:revisionPtr revIDLastSave="0" documentId="13_ncr:1_{05CAFD39-7EAF-4C08-B12A-3968F71E8F4F}" xr6:coauthVersionLast="46" xr6:coauthVersionMax="46" xr10:uidLastSave="{00000000-0000-0000-0000-000000000000}"/>
  <bookViews>
    <workbookView xWindow="-108" yWindow="-108" windowWidth="23256" windowHeight="12576" xr2:uid="{00000000-000D-0000-FFFF-FFFF00000000}"/>
  </bookViews>
  <sheets>
    <sheet name="Solicitation Calulator" sheetId="6" r:id="rId1"/>
    <sheet name="Holidays Dont Touch" sheetId="4" state="hidden" r:id="rId2"/>
    <sheet name="Validation" sheetId="5" state="hidden" r:id="rId3"/>
  </sheets>
  <externalReferences>
    <externalReference r:id="rId4"/>
    <externalReference r:id="rId5"/>
  </externalReferences>
  <definedNames>
    <definedName name="_xlcn.WorksheetConnection_TimelineB5E231" hidden="1">'[1]PCMS Solicitation Timeline'!$B$12:$C$31</definedName>
    <definedName name="AprSun1">DATE(CalendarYear,4,1)-WEEKDAY(DATE(CalendarYear,4,1))</definedName>
    <definedName name="AprSunYear2">DATE(CalendarYear+1,4,1)-WEEKDAY(DATE(CalendarYear+1,4,1))</definedName>
    <definedName name="AugSun1">DATE(CalendarYear,8,1)-WEEKDAY(DATE(CalendarYear,8,1))</definedName>
    <definedName name="AugSunYear2">DATE(CalendarYear+1,8,1)-WEEKDAY(DATE(CalendarYear+1,8,1))</definedName>
    <definedName name="BeginResearch">#REF!</definedName>
    <definedName name="Calendar">DATE(CalendarYear,6,1)-WEEKDAY(DATE(CalendarYear,6,1))</definedName>
    <definedName name="CalendarYear">#REF!</definedName>
    <definedName name="CompleteResearch">#REF!</definedName>
    <definedName name="DecSun1">DATE(CalendarYear,12,1)-WEEKDAY(DATE(CalendarYear,12,1))</definedName>
    <definedName name="DecSunYear2">DATE(CalendarYear+1,12,1)-WEEKDAY(DATE(CalendarYear+1,12,1))</definedName>
    <definedName name="FebSun1">DATE(CalendarYear,2,1)-WEEKDAY(DATE(CalendarYear,2,1))</definedName>
    <definedName name="FebSunYear2">DATE(CalendarYear+1,2,1)-WEEKDAY(DATE(CalendarYear+1,2,1))</definedName>
    <definedName name="JanSun1">DATE(CalendarYear,1,1)-WEEKDAY(DATE(CalendarYear,1,1))</definedName>
    <definedName name="JanSunYear2">DATE(CalendarYear+1,1,1)-WEEKDAY(DATE(CalendarYear+1,1,1))</definedName>
    <definedName name="JulSun1">DATE(CalendarYear,7,1)-WEEKDAY(DATE(CalendarYear,7,1))</definedName>
    <definedName name="JulSunYear2">DATE(CalendarYear+1,7,1)-WEEKDAY(DATE(CalendarYear+1,7,1))</definedName>
    <definedName name="JunSun1">DATE(CalendarYear,6,1)-WEEKDAY(DATE(CalendarYear,6,1))</definedName>
    <definedName name="JunSunYear2">DATE(CalendarYear+1,6,1)-WEEKDAY(DATE(CalendarYear+1,6,1))</definedName>
    <definedName name="MarSun1">DATE(CalendarYear,3,1)-WEEKDAY(DATE(CalendarYear,3,1))</definedName>
    <definedName name="MarSunYear2">DATE(CalendarYear+1,3,1)-WEEKDAY(DATE(CalendarYear+1,3,1))</definedName>
    <definedName name="MaySun1">DATE(CalendarYear,5,1)-WEEKDAY(DATE(CalendarYear,5,1))</definedName>
    <definedName name="MaySunYear2">DATE(CalendarYear+1,5,1)-WEEKDAY(DATE(CalendarYear+1,5,1))</definedName>
    <definedName name="NovSun1">DATE(CalendarYear,11,1)-WEEKDAY(DATE(CalendarYear,11,1))</definedName>
    <definedName name="NovSunYear2">DATE(CalendarYear+1,11,1)-WEEKDAY(DATE(CalendarYear+1,11,1))</definedName>
    <definedName name="OctSun1">DATE(CalendarYear,10,1)-WEEKDAY(DATE(CalendarYear,10,1))</definedName>
    <definedName name="OctSunYear2">DATE(CalendarYear+1,10,1)-WEEKDAY(DATE(CalendarYear+1,10,1))</definedName>
    <definedName name="SepSun1">DATE(CalendarYear,9,1)-WEEKDAY(DATE(CalendarYear,9,1))</definedName>
    <definedName name="SepSunYear2">DATE(CalendarYear+1,9,1)-WEEKDAY(DATE(CalendarYear+1,9,1))</definedName>
    <definedName name="TimelineDates">#REF!,#REF!</definedName>
    <definedName name="weekend">[2]Settings!$C$5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Timeline!$B$5:$E$2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 i="4" l="1"/>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K4"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 i="4"/>
  <c r="E16" i="6"/>
  <c r="E17" i="6" s="1"/>
  <c r="E19" i="6" l="1"/>
  <c r="I35" i="4" l="1"/>
  <c r="J35" i="4" s="1"/>
  <c r="G35" i="4"/>
  <c r="E35" i="4"/>
  <c r="D35" i="4"/>
  <c r="I34" i="4"/>
  <c r="J34" i="4" s="1"/>
  <c r="G34" i="4"/>
  <c r="E34" i="4"/>
  <c r="D34" i="4"/>
  <c r="I33" i="4"/>
  <c r="J33" i="4" s="1"/>
  <c r="G33" i="4"/>
  <c r="E33" i="4"/>
  <c r="D33" i="4"/>
  <c r="I32" i="4"/>
  <c r="J32" i="4" s="1"/>
  <c r="G32" i="4"/>
  <c r="E32" i="4"/>
  <c r="D32" i="4"/>
  <c r="I31" i="4"/>
  <c r="J31" i="4" s="1"/>
  <c r="G31" i="4"/>
  <c r="E31" i="4"/>
  <c r="D31" i="4"/>
  <c r="I30" i="4"/>
  <c r="J30" i="4" s="1"/>
  <c r="G30" i="4"/>
  <c r="E30" i="4"/>
  <c r="D30" i="4"/>
  <c r="I29" i="4"/>
  <c r="J29" i="4" s="1"/>
  <c r="G29" i="4"/>
  <c r="E29" i="4"/>
  <c r="D29" i="4"/>
  <c r="I28" i="4"/>
  <c r="J28" i="4" s="1"/>
  <c r="G28" i="4"/>
  <c r="E28" i="4"/>
  <c r="D28" i="4"/>
  <c r="I27" i="4"/>
  <c r="J27" i="4" s="1"/>
  <c r="G27" i="4"/>
  <c r="E27" i="4"/>
  <c r="D27" i="4"/>
  <c r="I26" i="4"/>
  <c r="J26" i="4" s="1"/>
  <c r="G26" i="4"/>
  <c r="E26" i="4"/>
  <c r="D26" i="4"/>
  <c r="I25" i="4"/>
  <c r="J25" i="4" s="1"/>
  <c r="G25" i="4"/>
  <c r="E25" i="4"/>
  <c r="D25" i="4"/>
  <c r="I24" i="4"/>
  <c r="J24" i="4" s="1"/>
  <c r="G24" i="4"/>
  <c r="E24" i="4"/>
  <c r="D24" i="4"/>
  <c r="I23" i="4"/>
  <c r="J23" i="4" s="1"/>
  <c r="G23" i="4"/>
  <c r="E23" i="4"/>
  <c r="D23" i="4"/>
  <c r="I22" i="4"/>
  <c r="J22" i="4" s="1"/>
  <c r="G22" i="4"/>
  <c r="E22" i="4"/>
  <c r="D22" i="4"/>
  <c r="I21" i="4"/>
  <c r="J21" i="4" s="1"/>
  <c r="G21" i="4"/>
  <c r="E21" i="4"/>
  <c r="D21" i="4"/>
  <c r="I20" i="4"/>
  <c r="J20" i="4" s="1"/>
  <c r="G20" i="4"/>
  <c r="E20" i="4"/>
  <c r="D20" i="4"/>
  <c r="I19" i="4"/>
  <c r="J19" i="4" s="1"/>
  <c r="G19" i="4"/>
  <c r="E19" i="4"/>
  <c r="D19" i="4"/>
  <c r="I18" i="4"/>
  <c r="J18" i="4" s="1"/>
  <c r="G18" i="4"/>
  <c r="E18" i="4"/>
  <c r="D18" i="4"/>
  <c r="I17" i="4"/>
  <c r="J17" i="4" s="1"/>
  <c r="G17" i="4"/>
  <c r="E17" i="4"/>
  <c r="D17" i="4"/>
  <c r="I16" i="4"/>
  <c r="J16" i="4" s="1"/>
  <c r="G16" i="4"/>
  <c r="E16" i="4"/>
  <c r="D16" i="4"/>
  <c r="I15" i="4"/>
  <c r="J15" i="4" s="1"/>
  <c r="G15" i="4"/>
  <c r="E15" i="4"/>
  <c r="D15" i="4"/>
  <c r="I14" i="4"/>
  <c r="J14" i="4" s="1"/>
  <c r="G14" i="4"/>
  <c r="E14" i="4"/>
  <c r="D14" i="4"/>
  <c r="I13" i="4"/>
  <c r="J13" i="4" s="1"/>
  <c r="G13" i="4"/>
  <c r="E13" i="4"/>
  <c r="D13" i="4"/>
  <c r="I12" i="4"/>
  <c r="J12" i="4" s="1"/>
  <c r="G12" i="4"/>
  <c r="E12" i="4"/>
  <c r="D12" i="4"/>
  <c r="I11" i="4"/>
  <c r="J11" i="4" s="1"/>
  <c r="G11" i="4"/>
  <c r="E11" i="4"/>
  <c r="D11" i="4"/>
  <c r="I10" i="4"/>
  <c r="J10" i="4" s="1"/>
  <c r="G10" i="4"/>
  <c r="E10" i="4"/>
  <c r="D10" i="4"/>
  <c r="I9" i="4"/>
  <c r="J9" i="4" s="1"/>
  <c r="G9" i="4"/>
  <c r="E9" i="4"/>
  <c r="D9" i="4"/>
  <c r="I8" i="4"/>
  <c r="J8" i="4" s="1"/>
  <c r="G8" i="4"/>
  <c r="E8" i="4"/>
  <c r="D8" i="4"/>
  <c r="I7" i="4"/>
  <c r="J7" i="4" s="1"/>
  <c r="G7" i="4"/>
  <c r="E7" i="4"/>
  <c r="D7" i="4"/>
  <c r="I6" i="4"/>
  <c r="J6" i="4" s="1"/>
  <c r="G6" i="4"/>
  <c r="E6" i="4"/>
  <c r="D6" i="4"/>
  <c r="I5" i="4"/>
  <c r="J5" i="4" s="1"/>
  <c r="G5" i="4"/>
  <c r="E5" i="4"/>
  <c r="D5" i="4"/>
  <c r="I4" i="4"/>
  <c r="J4" i="4" s="1"/>
  <c r="G4" i="4"/>
  <c r="E4" i="4"/>
  <c r="D4" i="4"/>
  <c r="I3" i="4"/>
  <c r="J3" i="4" s="1"/>
  <c r="G3" i="4"/>
  <c r="E3" i="4"/>
  <c r="D3" i="4"/>
  <c r="E18" i="6" l="1"/>
  <c r="F18" i="6" s="1"/>
  <c r="E20" i="6"/>
  <c r="F19" i="6" s="1"/>
  <c r="F17" i="6"/>
  <c r="D19" i="6" l="1"/>
  <c r="F20" i="6"/>
  <c r="D16" i="6" l="1"/>
  <c r="E22" i="6"/>
  <c r="F16" i="6"/>
  <c r="G11" i="6" s="1"/>
  <c r="E23" i="6"/>
  <c r="F23" i="6" l="1"/>
  <c r="E24" i="6" s="1"/>
  <c r="F24" i="6" s="1"/>
  <c r="E25" i="6" s="1"/>
  <c r="F25" i="6" s="1"/>
  <c r="E26" i="6" s="1"/>
  <c r="F26" i="6" s="1"/>
  <c r="D22" i="6" s="1"/>
  <c r="F22" i="6" s="1"/>
  <c r="E29" i="6" l="1"/>
  <c r="F29" i="6" s="1"/>
  <c r="E30" i="6" s="1"/>
  <c r="F30" i="6" s="1"/>
  <c r="E31" i="6" s="1"/>
  <c r="F31" i="6" s="1"/>
  <c r="D28" i="6" s="1"/>
  <c r="F28" i="6" s="1"/>
  <c r="E28"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Timeline!$B$5:$E$23" type="102" refreshedVersion="6" minRefreshableVersion="5">
    <extLst>
      <ext xmlns:x15="http://schemas.microsoft.com/office/spreadsheetml/2010/11/main" uri="{DE250136-89BD-433C-8126-D09CA5730AF9}">
        <x15:connection id="Range">
          <x15:rangePr sourceName="_xlcn.WorksheetConnection_TimelineB5E231"/>
        </x15:connection>
      </ext>
    </extLst>
  </connection>
</connections>
</file>

<file path=xl/sharedStrings.xml><?xml version="1.0" encoding="utf-8"?>
<sst xmlns="http://schemas.openxmlformats.org/spreadsheetml/2006/main" count="43" uniqueCount="43">
  <si>
    <t>Evaluation</t>
  </si>
  <si>
    <t>Year</t>
  </si>
  <si>
    <t>Martin Luther King Jr.'s Birthday</t>
  </si>
  <si>
    <t>Presidents' Day</t>
  </si>
  <si>
    <t>Memorial Day</t>
  </si>
  <si>
    <t>Independence Day</t>
  </si>
  <si>
    <t>Labor day</t>
  </si>
  <si>
    <t>Veteran's Day</t>
  </si>
  <si>
    <t>Thanksgiving Day</t>
  </si>
  <si>
    <t>Christmas Day</t>
  </si>
  <si>
    <t>New Years Day</t>
  </si>
  <si>
    <t>Native American Heritage Day</t>
  </si>
  <si>
    <t>Update before 2050</t>
  </si>
  <si>
    <t>Current Progress</t>
  </si>
  <si>
    <t>Solicitation Calculator Guide</t>
  </si>
  <si>
    <t>Instructions</t>
  </si>
  <si>
    <r>
      <t>1.</t>
    </r>
    <r>
      <rPr>
        <b/>
        <sz val="7"/>
        <color theme="1"/>
        <rFont val="Calibri"/>
        <family val="2"/>
        <scheme val="minor"/>
      </rPr>
      <t xml:space="preserve">     </t>
    </r>
    <r>
      <rPr>
        <sz val="11"/>
        <color theme="1"/>
        <rFont val="Calibri"/>
        <family val="2"/>
        <scheme val="minor"/>
      </rPr>
      <t xml:space="preserve">Enter the date the solicitation is to be posted (i.e. 3/30/2021). </t>
    </r>
  </si>
  <si>
    <r>
      <t>2.</t>
    </r>
    <r>
      <rPr>
        <b/>
        <sz val="7"/>
        <color theme="1"/>
        <rFont val="Calibri"/>
        <family val="2"/>
        <scheme val="minor"/>
      </rPr>
      <t xml:space="preserve">     </t>
    </r>
    <r>
      <rPr>
        <sz val="11"/>
        <color theme="1"/>
        <rFont val="Calibri"/>
        <family val="2"/>
        <scheme val="minor"/>
      </rPr>
      <t>Enter the number of business days the solicitation is to be posted in WEBS (30 business days is equivalent to 6 weeks).  At this point, calendar days will automatically calculate based on posting date
       and proposal due date.</t>
    </r>
  </si>
  <si>
    <t>Solicitation No.:</t>
  </si>
  <si>
    <t>Procurement Coordinator:</t>
  </si>
  <si>
    <t>Posting Date:</t>
  </si>
  <si>
    <t xml:space="preserve">Total Calendar Days (PCMS): </t>
  </si>
  <si>
    <t>Procurement Steps</t>
  </si>
  <si>
    <t>Bus. Days</t>
  </si>
  <si>
    <t>Start Date</t>
  </si>
  <si>
    <t>End Date</t>
  </si>
  <si>
    <t>Solicitation</t>
  </si>
  <si>
    <t>Post Solicitation</t>
  </si>
  <si>
    <t>Pre-bid Conference</t>
  </si>
  <si>
    <t>Q&amp;A Period</t>
  </si>
  <si>
    <t>Proposals Due</t>
  </si>
  <si>
    <t>Responsiveness Check</t>
  </si>
  <si>
    <t>Evaluation by Program/Sourcing Team</t>
  </si>
  <si>
    <t>Oral Presentations/Demonstrations</t>
  </si>
  <si>
    <t>Finalize Top Bidder(s)/Negotiations</t>
  </si>
  <si>
    <t>ASB/Award</t>
  </si>
  <si>
    <t>Anticipated ASB</t>
  </si>
  <si>
    <t>Debrief/Protest Period</t>
  </si>
  <si>
    <t>Anticipated Award</t>
  </si>
  <si>
    <t>Full</t>
  </si>
  <si>
    <t>Juneteenth</t>
  </si>
  <si>
    <r>
      <t xml:space="preserve">Purpose: The solicitation calculator is to provide a tool for the procurement coordinator to run different scheduling scenarios to easily see the impact a change may have on the schedule.   Adjustments can be made to any highlighted cell in order to customize for your solicitation.  Any changes made in these cells will automatically adjust the schedule.  Business days </t>
    </r>
    <r>
      <rPr>
        <u/>
        <sz val="11"/>
        <color theme="1"/>
        <rFont val="Calibri"/>
        <family val="2"/>
        <scheme val="minor"/>
      </rPr>
      <t>does not</t>
    </r>
    <r>
      <rPr>
        <sz val="11"/>
        <color theme="1"/>
        <rFont val="Calibri"/>
        <family val="2"/>
        <scheme val="minor"/>
      </rPr>
      <t xml:space="preserve"> include weekends or observed holidays.  Total calendar days automatically calculates the number of days from the date the solicitation is posted to the date proposals are dues. </t>
    </r>
  </si>
  <si>
    <r>
      <t>3.</t>
    </r>
    <r>
      <rPr>
        <b/>
        <sz val="7"/>
        <color theme="1"/>
        <rFont val="Calibri"/>
        <family val="2"/>
        <scheme val="minor"/>
      </rPr>
      <t xml:space="preserve">     </t>
    </r>
    <r>
      <rPr>
        <sz val="11"/>
        <color theme="1"/>
        <rFont val="Calibri"/>
        <family val="2"/>
        <scheme val="minor"/>
      </rPr>
      <t xml:space="preserve">Adjust the number of days in the "Evaluation" and/or "ASB/Award" sections that align with your solicitation.  </t>
    </r>
    <r>
      <rPr>
        <u/>
        <sz val="11"/>
        <color theme="1"/>
        <rFont val="Calibri"/>
        <family val="2"/>
        <scheme val="minor"/>
      </rPr>
      <t xml:space="preserve">Note: if you don't want to use a step, you can enter a "0" for number of business days.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</si>
</sst>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1" x14ac:knownFonts="1">
    <font>
      <sz val="11"/>
      <color theme="1"/>
      <name val="Calibri"/>
      <family val="2"/>
      <scheme val="minor"/>
    </font>
    <font>
      <sz val="10"/>
      <color theme="1"/>
      <name val="Calibri"/>
      <family val="2"/>
      <scheme val="minor"/>
    </font>
    <font>
      <b/>
      <sz val="14"/>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4"/>
      <color theme="1"/>
      <name val="Calibri"/>
      <family val="2"/>
      <scheme val="minor"/>
    </font>
    <font>
      <u/>
      <sz val="11"/>
      <color theme="1"/>
      <name val="Calibri"/>
      <family val="2"/>
      <scheme val="minor"/>
    </font>
    <font>
      <b/>
      <sz val="12"/>
      <color theme="1"/>
      <name val="Calibri"/>
      <family val="2"/>
      <scheme val="minor"/>
    </font>
    <font>
      <b/>
      <sz val="7"/>
      <color theme="1"/>
      <name val="Calibri"/>
      <family val="2"/>
      <scheme val="minor"/>
    </font>
    <font>
      <b/>
      <u/>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0"/>
        <bgColor indexed="64"/>
      </patternFill>
    </fill>
    <fill>
      <patternFill patternType="solid">
        <fgColor theme="2" tint="-9.9978637043366805E-2"/>
        <bgColor indexed="64"/>
      </patternFill>
    </fill>
  </fills>
  <borders count="13">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indexed="64"/>
      </left>
      <right/>
      <top style="thin">
        <color theme="0" tint="-4.9989318521683403E-2"/>
      </top>
      <bottom style="medium">
        <color indexed="64"/>
      </bottom>
      <diagonal/>
    </border>
    <border>
      <left/>
      <right/>
      <top style="thin">
        <color theme="0" tint="-4.9989318521683403E-2"/>
      </top>
      <bottom style="medium">
        <color indexed="64"/>
      </bottom>
      <diagonal/>
    </border>
  </borders>
  <cellStyleXfs count="2">
    <xf numFmtId="0" fontId="0" fillId="0" borderId="0"/>
    <xf numFmtId="0" fontId="1" fillId="0" borderId="0"/>
  </cellStyleXfs>
  <cellXfs count="53">
    <xf numFmtId="0" fontId="0" fillId="0" borderId="0" xfId="0"/>
    <xf numFmtId="0" fontId="0" fillId="0" borderId="0" xfId="0" applyAlignment="1"/>
    <xf numFmtId="0" fontId="6" fillId="0" borderId="0" xfId="0" applyFont="1" applyAlignment="1">
      <alignment vertical="center"/>
    </xf>
    <xf numFmtId="0" fontId="0" fillId="0" borderId="0" xfId="0" applyFont="1"/>
    <xf numFmtId="0" fontId="8" fillId="0" borderId="0" xfId="0" applyFont="1" applyAlignment="1">
      <alignment vertical="center"/>
    </xf>
    <xf numFmtId="165" fontId="0" fillId="0" borderId="0" xfId="0" applyNumberFormat="1"/>
    <xf numFmtId="0" fontId="2" fillId="0" borderId="0" xfId="0" applyFont="1"/>
    <xf numFmtId="0" fontId="4" fillId="0" borderId="0" xfId="0" applyFont="1"/>
    <xf numFmtId="165" fontId="4" fillId="0" borderId="0" xfId="0" applyNumberFormat="1" applyFont="1"/>
    <xf numFmtId="0" fontId="0" fillId="0" borderId="0" xfId="0" applyAlignment="1">
      <alignment horizontal="center"/>
    </xf>
    <xf numFmtId="0" fontId="3" fillId="3" borderId="7" xfId="0" applyFont="1" applyFill="1" applyBorder="1" applyAlignment="1">
      <alignment horizontal="center"/>
    </xf>
    <xf numFmtId="165" fontId="3" fillId="3" borderId="7" xfId="0" applyNumberFormat="1" applyFont="1" applyFill="1" applyBorder="1" applyAlignment="1">
      <alignment horizontal="center"/>
    </xf>
    <xf numFmtId="0" fontId="0" fillId="4" borderId="0" xfId="0" applyFill="1" applyAlignment="1">
      <alignment horizontal="center"/>
    </xf>
    <xf numFmtId="0" fontId="5" fillId="4" borderId="1" xfId="0" applyFont="1" applyFill="1" applyBorder="1" applyAlignment="1">
      <alignment horizontal="center"/>
    </xf>
    <xf numFmtId="0" fontId="5" fillId="4" borderId="0" xfId="0" applyFont="1" applyFill="1" applyBorder="1" applyAlignment="1">
      <alignment horizontal="center"/>
    </xf>
    <xf numFmtId="165" fontId="5" fillId="4" borderId="0" xfId="0" applyNumberFormat="1" applyFont="1" applyFill="1" applyBorder="1" applyAlignment="1">
      <alignment horizontal="center"/>
    </xf>
    <xf numFmtId="0" fontId="0" fillId="4" borderId="0" xfId="0" applyFill="1"/>
    <xf numFmtId="0" fontId="4" fillId="5" borderId="10" xfId="0" applyFont="1" applyFill="1" applyBorder="1" applyAlignment="1">
      <alignment horizontal="center"/>
    </xf>
    <xf numFmtId="164" fontId="4" fillId="5" borderId="10" xfId="0" applyNumberFormat="1" applyFont="1" applyFill="1" applyBorder="1"/>
    <xf numFmtId="0" fontId="0" fillId="2" borderId="10" xfId="0" applyFont="1" applyFill="1" applyBorder="1" applyAlignment="1" applyProtection="1">
      <alignment horizontal="center"/>
      <protection locked="0"/>
    </xf>
    <xf numFmtId="164" fontId="0" fillId="0" borderId="10" xfId="0" applyNumberFormat="1" applyBorder="1"/>
    <xf numFmtId="0" fontId="4" fillId="0" borderId="10" xfId="0" applyFont="1" applyFill="1" applyBorder="1" applyAlignment="1" applyProtection="1">
      <alignment horizontal="center"/>
    </xf>
    <xf numFmtId="0" fontId="0" fillId="0" borderId="9" xfId="0" applyFont="1" applyBorder="1"/>
    <xf numFmtId="0" fontId="0" fillId="0" borderId="10" xfId="0" applyFont="1" applyBorder="1" applyAlignment="1">
      <alignment horizontal="center"/>
    </xf>
    <xf numFmtId="165" fontId="0" fillId="0" borderId="10" xfId="0" applyNumberFormat="1" applyBorder="1"/>
    <xf numFmtId="0" fontId="0" fillId="2" borderId="12" xfId="0" applyFont="1" applyFill="1" applyBorder="1" applyAlignment="1" applyProtection="1">
      <alignment horizontal="center"/>
      <protection locked="0"/>
    </xf>
    <xf numFmtId="164" fontId="0" fillId="0" borderId="12" xfId="0" applyNumberFormat="1" applyBorder="1"/>
    <xf numFmtId="164" fontId="0" fillId="0" borderId="0" xfId="0" applyNumberFormat="1"/>
    <xf numFmtId="0" fontId="0" fillId="0" borderId="11" xfId="0" applyFont="1" applyBorder="1" applyAlignment="1">
      <alignment horizontal="left"/>
    </xf>
    <xf numFmtId="0" fontId="0" fillId="0" borderId="12" xfId="0" applyFont="1" applyBorder="1" applyAlignment="1">
      <alignment horizontal="left"/>
    </xf>
    <xf numFmtId="164" fontId="0" fillId="0" borderId="3" xfId="0" applyNumberFormat="1" applyBorder="1" applyAlignment="1">
      <alignment horizontal="right"/>
    </xf>
    <xf numFmtId="164" fontId="0" fillId="0" borderId="4" xfId="0" applyNumberFormat="1" applyBorder="1" applyAlignment="1">
      <alignment horizontal="right"/>
    </xf>
    <xf numFmtId="164" fontId="0" fillId="0" borderId="0" xfId="0" applyNumberFormat="1" applyBorder="1" applyAlignment="1">
      <alignment horizontal="right"/>
    </xf>
    <xf numFmtId="164" fontId="0" fillId="0" borderId="2" xfId="0" applyNumberFormat="1" applyBorder="1" applyAlignment="1">
      <alignment horizontal="right"/>
    </xf>
    <xf numFmtId="0" fontId="4" fillId="5" borderId="9" xfId="0" applyFont="1" applyFill="1" applyBorder="1" applyAlignment="1">
      <alignment horizontal="center"/>
    </xf>
    <xf numFmtId="0" fontId="4" fillId="5" borderId="10" xfId="0" applyFont="1" applyFill="1" applyBorder="1" applyAlignment="1">
      <alignment horizontal="center"/>
    </xf>
    <xf numFmtId="164" fontId="4" fillId="5" borderId="0" xfId="0" applyNumberFormat="1" applyFont="1" applyFill="1" applyBorder="1" applyAlignment="1">
      <alignment horizontal="right"/>
    </xf>
    <xf numFmtId="164" fontId="4" fillId="5" borderId="2" xfId="0" applyNumberFormat="1" applyFont="1" applyFill="1" applyBorder="1" applyAlignment="1">
      <alignment horizontal="right"/>
    </xf>
    <xf numFmtId="0" fontId="0" fillId="0" borderId="9" xfId="0" applyFont="1" applyBorder="1" applyAlignment="1">
      <alignment horizontal="left"/>
    </xf>
    <xf numFmtId="0" fontId="0" fillId="0" borderId="10" xfId="0" applyFont="1" applyBorder="1" applyAlignment="1">
      <alignment horizontal="left"/>
    </xf>
    <xf numFmtId="164" fontId="0" fillId="2" borderId="0" xfId="0" applyNumberFormat="1" applyFill="1" applyBorder="1" applyAlignment="1" applyProtection="1">
      <alignment horizontal="left"/>
      <protection locked="0"/>
    </xf>
    <xf numFmtId="0" fontId="3" fillId="3" borderId="6" xfId="0" applyFont="1" applyFill="1" applyBorder="1" applyAlignment="1">
      <alignment horizontal="center"/>
    </xf>
    <xf numFmtId="0" fontId="3" fillId="3" borderId="7" xfId="0" applyFont="1" applyFill="1" applyBorder="1" applyAlignment="1">
      <alignment horizontal="center"/>
    </xf>
    <xf numFmtId="165" fontId="3" fillId="3" borderId="7" xfId="0" applyNumberFormat="1" applyFont="1" applyFill="1" applyBorder="1" applyAlignment="1">
      <alignment horizontal="center"/>
    </xf>
    <xf numFmtId="165" fontId="3" fillId="3" borderId="8" xfId="0" applyNumberFormat="1" applyFont="1" applyFill="1" applyBorder="1" applyAlignment="1">
      <alignment horizontal="center"/>
    </xf>
    <xf numFmtId="165" fontId="5" fillId="4" borderId="0" xfId="0" applyNumberFormat="1" applyFont="1" applyFill="1" applyBorder="1" applyAlignment="1">
      <alignment horizontal="center"/>
    </xf>
    <xf numFmtId="165" fontId="5" fillId="4" borderId="2" xfId="0" applyNumberFormat="1" applyFont="1" applyFill="1" applyBorder="1" applyAlignment="1">
      <alignment horizontal="center"/>
    </xf>
    <xf numFmtId="0" fontId="0" fillId="2" borderId="5" xfId="0" applyFill="1" applyBorder="1" applyAlignment="1" applyProtection="1">
      <alignment horizontal="left"/>
      <protection locked="0"/>
    </xf>
    <xf numFmtId="0" fontId="0"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center" wrapText="1"/>
    </xf>
    <xf numFmtId="0" fontId="10" fillId="2" borderId="5" xfId="0" applyFont="1" applyFill="1" applyBorder="1" applyAlignment="1" applyProtection="1">
      <alignment horizontal="left"/>
      <protection locked="0"/>
    </xf>
    <xf numFmtId="0" fontId="0" fillId="0" borderId="0" xfId="0"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powerPivotData" Target="model/item.data"/><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Settings!B2"/></Relationships>
</file>

<file path=xl/drawings/drawing1.xml><?xml version="1.0" encoding="utf-8"?>
<xdr:wsDr xmlns:xdr="http://schemas.openxmlformats.org/drawingml/2006/spreadsheetDrawing" xmlns:a="http://schemas.openxmlformats.org/drawingml/2006/main">
  <xdr:oneCellAnchor>
    <xdr:from>
      <xdr:col>4</xdr:col>
      <xdr:colOff>615271</xdr:colOff>
      <xdr:row>10</xdr:row>
      <xdr:rowOff>99785</xdr:rowOff>
    </xdr:from>
    <xdr:ext cx="872443" cy="311496"/>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4018871" y="2665185"/>
          <a:ext cx="87244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400">
              <a:solidFill>
                <a:schemeClr val="bg1"/>
              </a:solidFill>
            </a:rPr>
            <a:t>Settings</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CMS%20Solicitation%20Timeli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eeganB179\Downloads\Solicitation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S Solicitation Timelin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ation Calculator"/>
      <sheetName val="Settings"/>
      <sheetName val="Solicitation Calculator (2)"/>
    </sheetNames>
    <sheetDataSet>
      <sheetData sheetId="0" refreshError="1"/>
      <sheetData sheetId="1" refreshError="1">
        <row r="5">
          <cell r="C5" t="str">
            <v>0000011</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7"/>
  <sheetViews>
    <sheetView showGridLines="0" tabSelected="1" workbookViewId="0">
      <selection activeCell="C8" sqref="C8:F8"/>
    </sheetView>
  </sheetViews>
  <sheetFormatPr defaultColWidth="0" defaultRowHeight="14.4" zeroHeight="1" x14ac:dyDescent="0.3"/>
  <cols>
    <col min="1" max="1" width="1.77734375" customWidth="1"/>
    <col min="2" max="2" width="24.6640625" customWidth="1"/>
    <col min="3" max="3" width="20.44140625" customWidth="1"/>
    <col min="4" max="4" width="13.44140625" customWidth="1"/>
    <col min="5" max="5" width="36.77734375" customWidth="1"/>
    <col min="6" max="6" width="29.6640625" customWidth="1"/>
    <col min="7" max="7" width="4.44140625" customWidth="1"/>
    <col min="8" max="15" width="8.77734375" customWidth="1"/>
    <col min="16" max="16384" width="8.77734375" hidden="1"/>
  </cols>
  <sheetData>
    <row r="1" spans="1:14" ht="18" x14ac:dyDescent="0.3">
      <c r="A1" s="2" t="s">
        <v>14</v>
      </c>
      <c r="B1" s="3"/>
      <c r="C1" s="3"/>
      <c r="D1" s="3"/>
      <c r="E1" s="3"/>
      <c r="F1" s="3"/>
      <c r="G1" s="3"/>
      <c r="H1" s="3"/>
      <c r="I1" s="3"/>
      <c r="J1" s="3"/>
      <c r="K1" s="3"/>
      <c r="L1" s="3"/>
      <c r="M1" s="3"/>
      <c r="N1" s="3"/>
    </row>
    <row r="2" spans="1:14" ht="57.45" customHeight="1" x14ac:dyDescent="0.3">
      <c r="A2" s="48" t="s">
        <v>41</v>
      </c>
      <c r="B2" s="48"/>
      <c r="C2" s="48"/>
      <c r="D2" s="48"/>
      <c r="E2" s="48"/>
      <c r="F2" s="48"/>
      <c r="G2" s="48"/>
      <c r="H2" s="48"/>
      <c r="I2" s="48"/>
      <c r="J2" s="48"/>
      <c r="K2" s="48"/>
      <c r="L2" s="48"/>
      <c r="M2" s="48"/>
      <c r="N2" s="48"/>
    </row>
    <row r="3" spans="1:14" ht="15.6" x14ac:dyDescent="0.3">
      <c r="A3" s="4" t="s">
        <v>15</v>
      </c>
      <c r="B3" s="3"/>
      <c r="C3" s="3"/>
      <c r="D3" s="3"/>
      <c r="E3" s="3"/>
      <c r="F3" s="3"/>
      <c r="G3" s="3"/>
      <c r="H3" s="3"/>
      <c r="I3" s="3"/>
      <c r="J3" s="3"/>
      <c r="K3" s="3"/>
      <c r="L3" s="3"/>
      <c r="M3" s="3"/>
      <c r="N3" s="3"/>
    </row>
    <row r="4" spans="1:14" x14ac:dyDescent="0.3">
      <c r="A4" s="49" t="s">
        <v>16</v>
      </c>
      <c r="B4" s="49"/>
      <c r="C4" s="49"/>
      <c r="D4" s="49"/>
      <c r="E4" s="49"/>
      <c r="F4" s="49"/>
      <c r="G4" s="49"/>
      <c r="H4" s="49"/>
      <c r="I4" s="49"/>
      <c r="J4" s="49"/>
      <c r="K4" s="49"/>
      <c r="L4" s="49"/>
      <c r="M4" s="49"/>
      <c r="N4" s="49"/>
    </row>
    <row r="5" spans="1:14" ht="25.5" customHeight="1" x14ac:dyDescent="0.3">
      <c r="A5" s="50" t="s">
        <v>17</v>
      </c>
      <c r="B5" s="50"/>
      <c r="C5" s="50"/>
      <c r="D5" s="50"/>
      <c r="E5" s="50"/>
      <c r="F5" s="50"/>
      <c r="G5" s="50"/>
      <c r="H5" s="50"/>
      <c r="I5" s="50"/>
      <c r="J5" s="50"/>
      <c r="K5" s="50"/>
      <c r="L5" s="50"/>
      <c r="M5" s="50"/>
      <c r="N5" s="50"/>
    </row>
    <row r="6" spans="1:14" x14ac:dyDescent="0.3">
      <c r="A6" s="49" t="s">
        <v>42</v>
      </c>
      <c r="B6" s="49"/>
      <c r="C6" s="49"/>
      <c r="D6" s="49"/>
      <c r="E6" s="49"/>
      <c r="F6" s="49"/>
      <c r="G6" s="49"/>
      <c r="H6" s="49"/>
      <c r="I6" s="49"/>
      <c r="J6" s="49"/>
      <c r="K6" s="49"/>
      <c r="L6" s="49"/>
      <c r="M6" s="49"/>
      <c r="N6" s="49"/>
    </row>
    <row r="7" spans="1:14" x14ac:dyDescent="0.3">
      <c r="E7" s="5"/>
      <c r="F7" s="5"/>
    </row>
    <row r="8" spans="1:14" ht="18" x14ac:dyDescent="0.35">
      <c r="B8" s="6" t="s">
        <v>18</v>
      </c>
      <c r="C8" s="51"/>
      <c r="D8" s="51"/>
      <c r="E8" s="51"/>
      <c r="F8" s="51"/>
    </row>
    <row r="9" spans="1:14" x14ac:dyDescent="0.3">
      <c r="E9" s="5"/>
      <c r="F9" s="5"/>
    </row>
    <row r="10" spans="1:14" x14ac:dyDescent="0.3">
      <c r="B10" s="7" t="s">
        <v>19</v>
      </c>
      <c r="C10" s="47"/>
      <c r="D10" s="47"/>
      <c r="E10" s="47"/>
      <c r="F10" s="5"/>
    </row>
    <row r="11" spans="1:14" x14ac:dyDescent="0.3">
      <c r="B11" s="7" t="s">
        <v>20</v>
      </c>
      <c r="C11" s="40">
        <v>44519</v>
      </c>
      <c r="D11" s="40"/>
      <c r="E11" s="5"/>
      <c r="F11" s="8" t="s">
        <v>21</v>
      </c>
      <c r="G11" s="7">
        <f>_xlfn.DAYS(F16,E16)</f>
        <v>48</v>
      </c>
    </row>
    <row r="12" spans="1:14" x14ac:dyDescent="0.3">
      <c r="E12" s="5"/>
      <c r="F12" s="5"/>
    </row>
    <row r="13" spans="1:14" ht="15" thickBot="1" x14ac:dyDescent="0.35">
      <c r="E13" s="5"/>
      <c r="F13" s="5"/>
    </row>
    <row r="14" spans="1:14" x14ac:dyDescent="0.3">
      <c r="A14" s="9"/>
      <c r="B14" s="41" t="s">
        <v>22</v>
      </c>
      <c r="C14" s="42"/>
      <c r="D14" s="10" t="s">
        <v>23</v>
      </c>
      <c r="E14" s="11" t="s">
        <v>24</v>
      </c>
      <c r="F14" s="43" t="s">
        <v>25</v>
      </c>
      <c r="G14" s="44"/>
    </row>
    <row r="15" spans="1:14" x14ac:dyDescent="0.3">
      <c r="A15" s="12"/>
      <c r="B15" s="13"/>
      <c r="C15" s="14"/>
      <c r="D15" s="14"/>
      <c r="E15" s="15"/>
      <c r="F15" s="45"/>
      <c r="G15" s="46"/>
      <c r="H15" s="16"/>
      <c r="I15" s="16"/>
      <c r="J15" s="16"/>
      <c r="K15" s="16"/>
      <c r="L15" s="16"/>
      <c r="M15" s="16"/>
      <c r="N15" s="16"/>
    </row>
    <row r="16" spans="1:14" x14ac:dyDescent="0.3">
      <c r="B16" s="34" t="s">
        <v>26</v>
      </c>
      <c r="C16" s="35"/>
      <c r="D16" s="17">
        <f>NETWORKDAYS(E17,F20,'Holidays Dont Touch'!$B$3:$L$35)</f>
        <v>31</v>
      </c>
      <c r="E16" s="18">
        <f>C11</f>
        <v>44519</v>
      </c>
      <c r="F16" s="36">
        <f>F20</f>
        <v>44567</v>
      </c>
      <c r="G16" s="37"/>
    </row>
    <row r="17" spans="2:7" x14ac:dyDescent="0.3">
      <c r="B17" s="38" t="s">
        <v>27</v>
      </c>
      <c r="C17" s="39"/>
      <c r="D17" s="19">
        <v>30</v>
      </c>
      <c r="E17" s="20">
        <f>E16</f>
        <v>44519</v>
      </c>
      <c r="F17" s="32">
        <f>WORKDAY(E17,D17,'Holidays Dont Touch'!$B$3:$L$35)</f>
        <v>44567</v>
      </c>
      <c r="G17" s="33"/>
    </row>
    <row r="18" spans="2:7" x14ac:dyDescent="0.3">
      <c r="B18" s="38" t="s">
        <v>28</v>
      </c>
      <c r="C18" s="39"/>
      <c r="D18" s="19">
        <v>0</v>
      </c>
      <c r="E18" s="20">
        <f>WORKDAY.INTL(E17,10,weekend,'Holidays Dont Touch'!$B$3:$L$35)</f>
        <v>44537</v>
      </c>
      <c r="F18" s="32">
        <f>WORKDAY(E18,D18,'Holidays Dont Touch'!$B$3:$L$35)</f>
        <v>44537</v>
      </c>
      <c r="G18" s="33"/>
    </row>
    <row r="19" spans="2:7" x14ac:dyDescent="0.3">
      <c r="B19" s="38" t="s">
        <v>29</v>
      </c>
      <c r="C19" s="39"/>
      <c r="D19" s="21">
        <f>NETWORKDAYS(E19,F19,'Holidays Dont Touch'!$B$3:$L$35)</f>
        <v>25</v>
      </c>
      <c r="E19" s="20">
        <f>$E$17</f>
        <v>44519</v>
      </c>
      <c r="F19" s="32">
        <f>WORKDAY.INTL(E20,-6,weekend,'Holidays Dont Touch'!$B$3:$L$35)</f>
        <v>44558</v>
      </c>
      <c r="G19" s="33"/>
    </row>
    <row r="20" spans="2:7" x14ac:dyDescent="0.3">
      <c r="B20" s="38" t="s">
        <v>30</v>
      </c>
      <c r="C20" s="39"/>
      <c r="D20" s="19">
        <v>0</v>
      </c>
      <c r="E20" s="20">
        <f>WORKDAY(E17,D17,'Holidays Dont Touch'!$B$3:$L$35)</f>
        <v>44567</v>
      </c>
      <c r="F20" s="32">
        <f>WORKDAY(E20,D20,'Holidays Dont Touch'!$B$3:$L$35)</f>
        <v>44567</v>
      </c>
      <c r="G20" s="33"/>
    </row>
    <row r="21" spans="2:7" x14ac:dyDescent="0.3">
      <c r="B21" s="22"/>
      <c r="C21" s="23"/>
      <c r="D21" s="23"/>
      <c r="E21" s="24"/>
      <c r="F21" s="32"/>
      <c r="G21" s="33"/>
    </row>
    <row r="22" spans="2:7" x14ac:dyDescent="0.3">
      <c r="B22" s="34" t="s">
        <v>0</v>
      </c>
      <c r="C22" s="35"/>
      <c r="D22" s="17">
        <f>NETWORKDAYS(E23,F26,'Holidays Dont Touch'!$B$3:$L$35)</f>
        <v>18</v>
      </c>
      <c r="E22" s="18">
        <f>WORKDAY(F20,1,'Holidays Dont Touch'!$B$3:$L$35)</f>
        <v>44568</v>
      </c>
      <c r="F22" s="36">
        <f>WORKDAY(E22,D22,'Holidays Dont Touch'!$B$3:$L$35)</f>
        <v>44595</v>
      </c>
      <c r="G22" s="37"/>
    </row>
    <row r="23" spans="2:7" x14ac:dyDescent="0.3">
      <c r="B23" s="38" t="s">
        <v>31</v>
      </c>
      <c r="C23" s="39"/>
      <c r="D23" s="19">
        <v>1</v>
      </c>
      <c r="E23" s="20">
        <f>WORKDAY(F20,1,'Holidays Dont Touch'!$B$3:$L$35)</f>
        <v>44568</v>
      </c>
      <c r="F23" s="32">
        <f>WORKDAY(E23,D23,'Holidays Dont Touch'!$B$3:$L$35)</f>
        <v>44571</v>
      </c>
      <c r="G23" s="33"/>
    </row>
    <row r="24" spans="2:7" x14ac:dyDescent="0.3">
      <c r="B24" s="38" t="s">
        <v>32</v>
      </c>
      <c r="C24" s="39"/>
      <c r="D24" s="19">
        <v>8</v>
      </c>
      <c r="E24" s="20">
        <f>WORKDAY(F23,1,'Holidays Dont Touch'!$B$3:$L$35)</f>
        <v>44572</v>
      </c>
      <c r="F24" s="32">
        <f>WORKDAY(E24,D24,'Holidays Dont Touch'!$B$3:$L$35)</f>
        <v>44585</v>
      </c>
      <c r="G24" s="33"/>
    </row>
    <row r="25" spans="2:7" x14ac:dyDescent="0.3">
      <c r="B25" s="38" t="s">
        <v>33</v>
      </c>
      <c r="C25" s="39"/>
      <c r="D25" s="19">
        <v>4</v>
      </c>
      <c r="E25" s="20">
        <f>WORKDAY(F24,1,'Holidays Dont Touch'!$B$3:$L$35)</f>
        <v>44586</v>
      </c>
      <c r="F25" s="32">
        <f>WORKDAY(E25,D25,'Holidays Dont Touch'!$B$3:$L$35)</f>
        <v>44592</v>
      </c>
      <c r="G25" s="33"/>
    </row>
    <row r="26" spans="2:7" x14ac:dyDescent="0.3">
      <c r="B26" s="38" t="s">
        <v>34</v>
      </c>
      <c r="C26" s="39"/>
      <c r="D26" s="19">
        <v>1</v>
      </c>
      <c r="E26" s="20">
        <f>WORKDAY(F25,1,'Holidays Dont Touch'!$B$3:$L$35)</f>
        <v>44593</v>
      </c>
      <c r="F26" s="32">
        <f>WORKDAY(E26,D26,'Holidays Dont Touch'!$B$3:$L$35)</f>
        <v>44594</v>
      </c>
      <c r="G26" s="33"/>
    </row>
    <row r="27" spans="2:7" x14ac:dyDescent="0.3">
      <c r="B27" s="22"/>
      <c r="C27" s="23"/>
      <c r="D27" s="23"/>
      <c r="E27" s="24"/>
      <c r="F27" s="32"/>
      <c r="G27" s="33"/>
    </row>
    <row r="28" spans="2:7" x14ac:dyDescent="0.3">
      <c r="B28" s="34" t="s">
        <v>35</v>
      </c>
      <c r="C28" s="35"/>
      <c r="D28" s="17">
        <f>NETWORKDAYS(E29,F31,'Holidays Dont Touch'!$B$3:$L$35)</f>
        <v>11</v>
      </c>
      <c r="E28" s="18">
        <f>WORKDAY(F26,1,'Holidays Dont Touch'!$B$3:$L$35)</f>
        <v>44595</v>
      </c>
      <c r="F28" s="36">
        <f>WORKDAY(E28,D28,'Holidays Dont Touch'!$B$3:$L$35)</f>
        <v>44610</v>
      </c>
      <c r="G28" s="37"/>
    </row>
    <row r="29" spans="2:7" x14ac:dyDescent="0.3">
      <c r="B29" s="38" t="s">
        <v>36</v>
      </c>
      <c r="C29" s="39"/>
      <c r="D29" s="19">
        <v>0</v>
      </c>
      <c r="E29" s="20">
        <f>WORKDAY(F26,1,'Holidays Dont Touch'!$B$3:$L$35)</f>
        <v>44595</v>
      </c>
      <c r="F29" s="32">
        <f>WORKDAY(E29,D29,'Holidays Dont Touch'!$B$3:$L$35)</f>
        <v>44595</v>
      </c>
      <c r="G29" s="33"/>
    </row>
    <row r="30" spans="2:7" x14ac:dyDescent="0.3">
      <c r="B30" s="38" t="s">
        <v>37</v>
      </c>
      <c r="C30" s="39"/>
      <c r="D30" s="19">
        <v>8</v>
      </c>
      <c r="E30" s="20">
        <f>WORKDAY(F29,1,'Holidays Dont Touch'!$B$3:$L$35)</f>
        <v>44596</v>
      </c>
      <c r="F30" s="32">
        <f>WORKDAY(E30,D30,'Holidays Dont Touch'!$B$3:$L$35)</f>
        <v>44608</v>
      </c>
      <c r="G30" s="33"/>
    </row>
    <row r="31" spans="2:7" ht="15" thickBot="1" x14ac:dyDescent="0.35">
      <c r="B31" s="28" t="s">
        <v>38</v>
      </c>
      <c r="C31" s="29"/>
      <c r="D31" s="25">
        <v>0</v>
      </c>
      <c r="E31" s="26">
        <f>WORKDAY(F30,1,'Holidays Dont Touch'!$B$3:$L$35)</f>
        <v>44609</v>
      </c>
      <c r="F31" s="30">
        <f>WORKDAY(E31,D31,'Holidays Dont Touch'!$B$3:$L$35)</f>
        <v>44609</v>
      </c>
      <c r="G31" s="31"/>
    </row>
    <row r="32" spans="2:7" x14ac:dyDescent="0.3">
      <c r="E32" s="5"/>
      <c r="F32" s="5"/>
    </row>
    <row r="33" spans="5:6" x14ac:dyDescent="0.3">
      <c r="E33" s="5"/>
      <c r="F33" s="5"/>
    </row>
    <row r="34" spans="5:6" hidden="1" x14ac:dyDescent="0.3">
      <c r="E34" s="5"/>
      <c r="F34" s="5"/>
    </row>
    <row r="35" spans="5:6" hidden="1" x14ac:dyDescent="0.3">
      <c r="E35" s="5"/>
      <c r="F35" s="5"/>
    </row>
    <row r="36" spans="5:6" hidden="1" x14ac:dyDescent="0.3">
      <c r="E36" s="5"/>
      <c r="F36" s="5"/>
    </row>
    <row r="37" spans="5:6" hidden="1" x14ac:dyDescent="0.3">
      <c r="E37" s="5"/>
      <c r="F37" s="5"/>
    </row>
  </sheetData>
  <sheetProtection sheet="1" objects="1" scenarios="1" formatColumns="0" selectLockedCells="1"/>
  <mergeCells count="40">
    <mergeCell ref="C10:E10"/>
    <mergeCell ref="A2:N2"/>
    <mergeCell ref="A4:N4"/>
    <mergeCell ref="A5:N5"/>
    <mergeCell ref="A6:N6"/>
    <mergeCell ref="C8:F8"/>
    <mergeCell ref="C11:D11"/>
    <mergeCell ref="B14:C14"/>
    <mergeCell ref="F14:G14"/>
    <mergeCell ref="F15:G15"/>
    <mergeCell ref="B16:C16"/>
    <mergeCell ref="F16:G16"/>
    <mergeCell ref="B23:C23"/>
    <mergeCell ref="F23:G23"/>
    <mergeCell ref="B17:C17"/>
    <mergeCell ref="F17:G17"/>
    <mergeCell ref="B18:C18"/>
    <mergeCell ref="F18:G18"/>
    <mergeCell ref="B19:C19"/>
    <mergeCell ref="F19:G19"/>
    <mergeCell ref="B20:C20"/>
    <mergeCell ref="F20:G20"/>
    <mergeCell ref="F21:G21"/>
    <mergeCell ref="B22:C22"/>
    <mergeCell ref="F22:G22"/>
    <mergeCell ref="B24:C24"/>
    <mergeCell ref="F24:G24"/>
    <mergeCell ref="B25:C25"/>
    <mergeCell ref="F25:G25"/>
    <mergeCell ref="B26:C26"/>
    <mergeCell ref="F26:G26"/>
    <mergeCell ref="B31:C31"/>
    <mergeCell ref="F31:G31"/>
    <mergeCell ref="F27:G27"/>
    <mergeCell ref="B28:C28"/>
    <mergeCell ref="F28:G28"/>
    <mergeCell ref="B29:C29"/>
    <mergeCell ref="F29:G29"/>
    <mergeCell ref="B30:C30"/>
    <mergeCell ref="F30:G3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5"/>
  <sheetViews>
    <sheetView workbookViewId="0">
      <selection activeCell="B1" sqref="B1"/>
    </sheetView>
  </sheetViews>
  <sheetFormatPr defaultRowHeight="14.4" x14ac:dyDescent="0.3"/>
  <cols>
    <col min="1" max="1" width="5" bestFit="1" customWidth="1"/>
    <col min="2" max="2" width="24.6640625" bestFit="1" customWidth="1"/>
    <col min="3" max="3" width="29.5546875" bestFit="1" customWidth="1"/>
    <col min="4" max="4" width="23.77734375" bestFit="1" customWidth="1"/>
    <col min="5" max="5" width="19.77734375" bestFit="1" customWidth="1"/>
    <col min="6" max="6" width="25.6640625" customWidth="1"/>
    <col min="7" max="7" width="30" customWidth="1"/>
    <col min="8" max="8" width="34.109375" customWidth="1"/>
    <col min="9" max="9" width="25.88671875" bestFit="1" customWidth="1"/>
    <col min="10" max="10" width="28.109375" bestFit="1" customWidth="1"/>
    <col min="11" max="11" width="34.33203125" customWidth="1"/>
    <col min="12" max="12" width="23" bestFit="1" customWidth="1"/>
    <col min="13" max="13" width="25.33203125" bestFit="1" customWidth="1"/>
    <col min="14" max="23" width="10.77734375" bestFit="1" customWidth="1"/>
    <col min="24" max="24" width="24.6640625" bestFit="1" customWidth="1"/>
    <col min="25" max="36" width="10.77734375" bestFit="1" customWidth="1"/>
  </cols>
  <sheetData>
    <row r="1" spans="1:24" x14ac:dyDescent="0.3">
      <c r="B1" t="s">
        <v>12</v>
      </c>
      <c r="C1" s="52"/>
      <c r="D1" s="52"/>
      <c r="E1" s="52"/>
      <c r="F1" s="52"/>
      <c r="G1" s="52"/>
      <c r="H1" s="52"/>
      <c r="I1" s="52"/>
      <c r="J1" s="52"/>
      <c r="K1" s="52"/>
      <c r="L1" s="52"/>
    </row>
    <row r="2" spans="1:24" x14ac:dyDescent="0.3">
      <c r="A2" t="s">
        <v>1</v>
      </c>
      <c r="B2" t="s">
        <v>10</v>
      </c>
      <c r="C2" t="s">
        <v>2</v>
      </c>
      <c r="D2" t="s">
        <v>3</v>
      </c>
      <c r="E2" t="s">
        <v>4</v>
      </c>
      <c r="F2" t="s">
        <v>5</v>
      </c>
      <c r="G2" t="s">
        <v>6</v>
      </c>
      <c r="H2" t="s">
        <v>7</v>
      </c>
      <c r="I2" t="s">
        <v>8</v>
      </c>
      <c r="J2" t="s">
        <v>11</v>
      </c>
      <c r="K2" t="s">
        <v>9</v>
      </c>
      <c r="L2" t="s">
        <v>40</v>
      </c>
    </row>
    <row r="3" spans="1:24" x14ac:dyDescent="0.3">
      <c r="A3">
        <v>2018</v>
      </c>
      <c r="B3" s="27">
        <f>IF(TEXT(DATE(A3,1,1),"DDD")="Sun",DATE(A3,1,1)+1,IF(TEXT(DATE(A3,1,1),"DDD")="Sat",DATE(A3,1,1)-1,DATE(A3,1,1)))</f>
        <v>43101</v>
      </c>
      <c r="C3" s="27">
        <f t="shared" ref="C3:C35" si="0">DATE(A3,1,1)+14+CHOOSE(WEEKDAY(DATE(A3,1,1)),1,0,6,5,4,3,2)</f>
        <v>43115</v>
      </c>
      <c r="D3" s="27">
        <f t="shared" ref="D3:D35" si="1">DATE(A3,2,1)+14+CHOOSE(WEEKDAY(DATE(A3,2,1)),1,0,6,5,4,3,2)</f>
        <v>43150</v>
      </c>
      <c r="E3" s="27">
        <f t="shared" ref="E3:E35" si="2">DATE(A3,6,1)-WEEKDAY(DATE(A3,6,6))</f>
        <v>43248</v>
      </c>
      <c r="F3" s="27">
        <f>IF(TEXT(DATE(A3,7,4),"DDD")="Sun",DATE(A3,7,4)+1,IF(TEXT(DATE(A3,7,4),"DDD")="Sat",DATE(A3,7,4)-1,DATE(A3,7,4)))</f>
        <v>43285</v>
      </c>
      <c r="G3" s="27">
        <f t="shared" ref="G3:G35" si="3">DATE(A3,9,1)+CHOOSE(WEEKDAY(DATE(A3,9,1)),1,0,6,5,4,3,2)</f>
        <v>43346</v>
      </c>
      <c r="H3" s="27">
        <f>IF(TEXT(DATE(A3,11,11),"DDD")="Sun",DATE(A3,11,11)+1,IF(TEXT(DATE(A3,11,11),"DDD")="Sat",DATE(A3,11,11)-1,DATE(A3,11,11)))</f>
        <v>43416</v>
      </c>
      <c r="I3" s="27">
        <f t="shared" ref="I3:I35" si="4">DATE(A3,11,1)+21+CHOOSE(WEEKDAY(DATE(A3,11,1)),4,3,2,1,0,6,5)</f>
        <v>43426</v>
      </c>
      <c r="J3" s="27">
        <f>I3+1</f>
        <v>43427</v>
      </c>
      <c r="K3" s="27">
        <f>IF(TEXT(DATE(A3,12,25),"DDD")="Sun",DATE(A3,12,25)+1,IF(TEXT(DATE(A3,12,25),"DDD")="Sat",DATE(A3,12,25)-1,DATE(A3,12,25)))</f>
        <v>43459</v>
      </c>
      <c r="L3" s="27"/>
      <c r="M3" s="27"/>
      <c r="X3" s="27"/>
    </row>
    <row r="4" spans="1:24" x14ac:dyDescent="0.3">
      <c r="A4" s="1">
        <v>2019</v>
      </c>
      <c r="B4" s="27">
        <f t="shared" ref="B4:B35" si="5">IF(TEXT(DATE(A4,1,1),"DDD")="Sun",DATE(A4,1,1)+1,IF(TEXT(DATE(A4,1,1),"DDD")="Sat",DATE(A4,1,1)-1,DATE(A4,1,1)))</f>
        <v>43466</v>
      </c>
      <c r="C4" s="27">
        <f t="shared" si="0"/>
        <v>43486</v>
      </c>
      <c r="D4" s="27">
        <f t="shared" si="1"/>
        <v>43514</v>
      </c>
      <c r="E4" s="27">
        <f t="shared" si="2"/>
        <v>43612</v>
      </c>
      <c r="F4" s="27">
        <f t="shared" ref="F4:F35" si="6">IF(TEXT(DATE(A4,7,4),"DDD")="Sun",DATE(A4,7,4)+1,IF(TEXT(DATE(A4,7,4),"DDD")="Sat",DATE(A4,7,4)-1,DATE(A4,7,4)))</f>
        <v>43650</v>
      </c>
      <c r="G4" s="27">
        <f t="shared" si="3"/>
        <v>43710</v>
      </c>
      <c r="H4" s="27">
        <f t="shared" ref="H4:H35" si="7">IF(TEXT(DATE(A4,11,11),"DDD")="Sun",DATE(A4,11,11)+1,IF(TEXT(DATE(A4,11,11),"DDD")="Sat",DATE(A4,11,11)-1,DATE(A4,11,11)))</f>
        <v>43780</v>
      </c>
      <c r="I4" s="27">
        <f t="shared" si="4"/>
        <v>43797</v>
      </c>
      <c r="J4" s="27">
        <f t="shared" ref="J4:J35" si="8">I4+1</f>
        <v>43798</v>
      </c>
      <c r="K4" s="27">
        <f t="shared" ref="K4:K35" si="9">IF(TEXT(DATE(A4,12,25),"DDD")="Sun",DATE(A4,12,25)+1,IF(TEXT(DATE(A4,12,25),"DDD")="Sat",DATE(A4,12,25)-1,DATE(A4,12,25)))</f>
        <v>43824</v>
      </c>
      <c r="L4" s="27"/>
      <c r="M4" s="27"/>
      <c r="X4" s="27"/>
    </row>
    <row r="5" spans="1:24" x14ac:dyDescent="0.3">
      <c r="A5">
        <v>2020</v>
      </c>
      <c r="B5" s="27">
        <f t="shared" si="5"/>
        <v>43831</v>
      </c>
      <c r="C5" s="27">
        <f t="shared" si="0"/>
        <v>43850</v>
      </c>
      <c r="D5" s="27">
        <f t="shared" si="1"/>
        <v>43878</v>
      </c>
      <c r="E5" s="27">
        <f t="shared" si="2"/>
        <v>43976</v>
      </c>
      <c r="F5" s="27">
        <f t="shared" si="6"/>
        <v>44015</v>
      </c>
      <c r="G5" s="27">
        <f t="shared" si="3"/>
        <v>44081</v>
      </c>
      <c r="H5" s="27">
        <f t="shared" si="7"/>
        <v>44146</v>
      </c>
      <c r="I5" s="27">
        <f t="shared" si="4"/>
        <v>44161</v>
      </c>
      <c r="J5" s="27">
        <f t="shared" si="8"/>
        <v>44162</v>
      </c>
      <c r="K5" s="27">
        <f t="shared" si="9"/>
        <v>44190</v>
      </c>
      <c r="L5" s="27"/>
      <c r="M5" s="27"/>
      <c r="X5" s="27"/>
    </row>
    <row r="6" spans="1:24" x14ac:dyDescent="0.3">
      <c r="A6" s="1">
        <v>2021</v>
      </c>
      <c r="B6" s="27">
        <f t="shared" si="5"/>
        <v>44197</v>
      </c>
      <c r="C6" s="27">
        <f t="shared" si="0"/>
        <v>44214</v>
      </c>
      <c r="D6" s="27">
        <f t="shared" si="1"/>
        <v>44242</v>
      </c>
      <c r="E6" s="27">
        <f t="shared" si="2"/>
        <v>44347</v>
      </c>
      <c r="F6" s="27">
        <f t="shared" si="6"/>
        <v>44382</v>
      </c>
      <c r="G6" s="27">
        <f t="shared" si="3"/>
        <v>44445</v>
      </c>
      <c r="H6" s="27">
        <f t="shared" si="7"/>
        <v>44511</v>
      </c>
      <c r="I6" s="27">
        <f t="shared" si="4"/>
        <v>44525</v>
      </c>
      <c r="J6" s="27">
        <f t="shared" si="8"/>
        <v>44526</v>
      </c>
      <c r="K6" s="27">
        <f t="shared" si="9"/>
        <v>44554</v>
      </c>
      <c r="L6" s="27"/>
      <c r="M6" s="27"/>
      <c r="X6" s="27"/>
    </row>
    <row r="7" spans="1:24" x14ac:dyDescent="0.3">
      <c r="A7">
        <v>2022</v>
      </c>
      <c r="B7" s="27">
        <f t="shared" si="5"/>
        <v>44561</v>
      </c>
      <c r="C7" s="27">
        <f t="shared" si="0"/>
        <v>44578</v>
      </c>
      <c r="D7" s="27">
        <f t="shared" si="1"/>
        <v>44613</v>
      </c>
      <c r="E7" s="27">
        <f t="shared" si="2"/>
        <v>44711</v>
      </c>
      <c r="F7" s="27">
        <f t="shared" si="6"/>
        <v>44746</v>
      </c>
      <c r="G7" s="27">
        <f t="shared" si="3"/>
        <v>44809</v>
      </c>
      <c r="H7" s="27">
        <f t="shared" si="7"/>
        <v>44876</v>
      </c>
      <c r="I7" s="27">
        <f t="shared" si="4"/>
        <v>44889</v>
      </c>
      <c r="J7" s="27">
        <f t="shared" si="8"/>
        <v>44890</v>
      </c>
      <c r="K7" s="27">
        <f t="shared" si="9"/>
        <v>44921</v>
      </c>
      <c r="L7" s="27">
        <f t="shared" ref="L7:L35" si="10">IF(TEXT(DATE(A7,6,19),"DDD")="Sun",DATE(A7,6,19)+1,IF(TEXT(DATE(A7,6,19),"DDD")="Sat",DATE(A7,6,19)-1,DATE(A7,6,19)))</f>
        <v>44732</v>
      </c>
      <c r="M7" s="27"/>
      <c r="X7" s="27"/>
    </row>
    <row r="8" spans="1:24" x14ac:dyDescent="0.3">
      <c r="A8" s="1">
        <v>2023</v>
      </c>
      <c r="B8" s="27">
        <f t="shared" si="5"/>
        <v>44928</v>
      </c>
      <c r="C8" s="27">
        <f t="shared" si="0"/>
        <v>44942</v>
      </c>
      <c r="D8" s="27">
        <f t="shared" si="1"/>
        <v>44977</v>
      </c>
      <c r="E8" s="27">
        <f t="shared" si="2"/>
        <v>45075</v>
      </c>
      <c r="F8" s="27">
        <f t="shared" si="6"/>
        <v>45111</v>
      </c>
      <c r="G8" s="27">
        <f t="shared" si="3"/>
        <v>45173</v>
      </c>
      <c r="H8" s="27">
        <f t="shared" si="7"/>
        <v>45240</v>
      </c>
      <c r="I8" s="27">
        <f t="shared" si="4"/>
        <v>45253</v>
      </c>
      <c r="J8" s="27">
        <f t="shared" si="8"/>
        <v>45254</v>
      </c>
      <c r="K8" s="27">
        <f t="shared" si="9"/>
        <v>45285</v>
      </c>
      <c r="L8" s="27">
        <f t="shared" si="10"/>
        <v>45096</v>
      </c>
      <c r="M8" s="27"/>
      <c r="X8" s="27"/>
    </row>
    <row r="9" spans="1:24" x14ac:dyDescent="0.3">
      <c r="A9">
        <v>2024</v>
      </c>
      <c r="B9" s="27">
        <f t="shared" si="5"/>
        <v>45292</v>
      </c>
      <c r="C9" s="27">
        <f t="shared" si="0"/>
        <v>45306</v>
      </c>
      <c r="D9" s="27">
        <f t="shared" si="1"/>
        <v>45341</v>
      </c>
      <c r="E9" s="27">
        <f t="shared" si="2"/>
        <v>45439</v>
      </c>
      <c r="F9" s="27">
        <f t="shared" si="6"/>
        <v>45477</v>
      </c>
      <c r="G9" s="27">
        <f t="shared" si="3"/>
        <v>45537</v>
      </c>
      <c r="H9" s="27">
        <f t="shared" si="7"/>
        <v>45607</v>
      </c>
      <c r="I9" s="27">
        <f t="shared" si="4"/>
        <v>45624</v>
      </c>
      <c r="J9" s="27">
        <f t="shared" si="8"/>
        <v>45625</v>
      </c>
      <c r="K9" s="27">
        <f t="shared" si="9"/>
        <v>45651</v>
      </c>
      <c r="L9" s="27">
        <f t="shared" si="10"/>
        <v>45462</v>
      </c>
      <c r="M9" s="27"/>
      <c r="X9" s="27"/>
    </row>
    <row r="10" spans="1:24" x14ac:dyDescent="0.3">
      <c r="A10" s="1">
        <v>2025</v>
      </c>
      <c r="B10" s="27">
        <f t="shared" si="5"/>
        <v>45658</v>
      </c>
      <c r="C10" s="27">
        <f t="shared" si="0"/>
        <v>45677</v>
      </c>
      <c r="D10" s="27">
        <f t="shared" si="1"/>
        <v>45705</v>
      </c>
      <c r="E10" s="27">
        <f t="shared" si="2"/>
        <v>45803</v>
      </c>
      <c r="F10" s="27">
        <f t="shared" si="6"/>
        <v>45842</v>
      </c>
      <c r="G10" s="27">
        <f t="shared" si="3"/>
        <v>45901</v>
      </c>
      <c r="H10" s="27">
        <f t="shared" si="7"/>
        <v>45972</v>
      </c>
      <c r="I10" s="27">
        <f t="shared" si="4"/>
        <v>45988</v>
      </c>
      <c r="J10" s="27">
        <f t="shared" si="8"/>
        <v>45989</v>
      </c>
      <c r="K10" s="27">
        <f t="shared" si="9"/>
        <v>46016</v>
      </c>
      <c r="L10" s="27">
        <f t="shared" si="10"/>
        <v>45827</v>
      </c>
      <c r="M10" s="27"/>
      <c r="X10" s="27"/>
    </row>
    <row r="11" spans="1:24" x14ac:dyDescent="0.3">
      <c r="A11">
        <v>2026</v>
      </c>
      <c r="B11" s="27">
        <f t="shared" si="5"/>
        <v>46023</v>
      </c>
      <c r="C11" s="27">
        <f t="shared" si="0"/>
        <v>46041</v>
      </c>
      <c r="D11" s="27">
        <f t="shared" si="1"/>
        <v>46069</v>
      </c>
      <c r="E11" s="27">
        <f t="shared" si="2"/>
        <v>46167</v>
      </c>
      <c r="F11" s="27">
        <f t="shared" si="6"/>
        <v>46206</v>
      </c>
      <c r="G11" s="27">
        <f t="shared" si="3"/>
        <v>46272</v>
      </c>
      <c r="H11" s="27">
        <f t="shared" si="7"/>
        <v>46337</v>
      </c>
      <c r="I11" s="27">
        <f t="shared" si="4"/>
        <v>46352</v>
      </c>
      <c r="J11" s="27">
        <f t="shared" si="8"/>
        <v>46353</v>
      </c>
      <c r="K11" s="27">
        <f t="shared" si="9"/>
        <v>46381</v>
      </c>
      <c r="L11" s="27">
        <f t="shared" si="10"/>
        <v>46192</v>
      </c>
      <c r="M11" s="27"/>
      <c r="X11" s="27"/>
    </row>
    <row r="12" spans="1:24" x14ac:dyDescent="0.3">
      <c r="A12" s="1">
        <v>2027</v>
      </c>
      <c r="B12" s="27">
        <f t="shared" si="5"/>
        <v>46388</v>
      </c>
      <c r="C12" s="27">
        <f t="shared" si="0"/>
        <v>46405</v>
      </c>
      <c r="D12" s="27">
        <f t="shared" si="1"/>
        <v>46433</v>
      </c>
      <c r="E12" s="27">
        <f t="shared" si="2"/>
        <v>46538</v>
      </c>
      <c r="F12" s="27">
        <f t="shared" si="6"/>
        <v>46573</v>
      </c>
      <c r="G12" s="27">
        <f t="shared" si="3"/>
        <v>46636</v>
      </c>
      <c r="H12" s="27">
        <f t="shared" si="7"/>
        <v>46702</v>
      </c>
      <c r="I12" s="27">
        <f t="shared" si="4"/>
        <v>46716</v>
      </c>
      <c r="J12" s="27">
        <f t="shared" si="8"/>
        <v>46717</v>
      </c>
      <c r="K12" s="27">
        <f t="shared" si="9"/>
        <v>46745</v>
      </c>
      <c r="L12" s="27">
        <f t="shared" si="10"/>
        <v>46556</v>
      </c>
      <c r="M12" s="27"/>
      <c r="X12" s="27"/>
    </row>
    <row r="13" spans="1:24" x14ac:dyDescent="0.3">
      <c r="A13">
        <v>2028</v>
      </c>
      <c r="B13" s="27">
        <f t="shared" si="5"/>
        <v>46752</v>
      </c>
      <c r="C13" s="27">
        <f t="shared" si="0"/>
        <v>46769</v>
      </c>
      <c r="D13" s="27">
        <f t="shared" si="1"/>
        <v>46804</v>
      </c>
      <c r="E13" s="27">
        <f t="shared" si="2"/>
        <v>46902</v>
      </c>
      <c r="F13" s="27">
        <f t="shared" si="6"/>
        <v>46938</v>
      </c>
      <c r="G13" s="27">
        <f t="shared" si="3"/>
        <v>47000</v>
      </c>
      <c r="H13" s="27">
        <f t="shared" si="7"/>
        <v>47067</v>
      </c>
      <c r="I13" s="27">
        <f t="shared" si="4"/>
        <v>47080</v>
      </c>
      <c r="J13" s="27">
        <f t="shared" si="8"/>
        <v>47081</v>
      </c>
      <c r="K13" s="27">
        <f t="shared" si="9"/>
        <v>47112</v>
      </c>
      <c r="L13" s="27">
        <f t="shared" si="10"/>
        <v>46923</v>
      </c>
      <c r="M13" s="27"/>
      <c r="X13" s="27"/>
    </row>
    <row r="14" spans="1:24" x14ac:dyDescent="0.3">
      <c r="A14" s="1">
        <v>2029</v>
      </c>
      <c r="B14" s="27">
        <f t="shared" si="5"/>
        <v>47119</v>
      </c>
      <c r="C14" s="27">
        <f t="shared" si="0"/>
        <v>47133</v>
      </c>
      <c r="D14" s="27">
        <f t="shared" si="1"/>
        <v>47168</v>
      </c>
      <c r="E14" s="27">
        <f t="shared" si="2"/>
        <v>47266</v>
      </c>
      <c r="F14" s="27">
        <f t="shared" si="6"/>
        <v>47303</v>
      </c>
      <c r="G14" s="27">
        <f t="shared" si="3"/>
        <v>47364</v>
      </c>
      <c r="H14" s="27">
        <f t="shared" si="7"/>
        <v>47434</v>
      </c>
      <c r="I14" s="27">
        <f t="shared" si="4"/>
        <v>47444</v>
      </c>
      <c r="J14" s="27">
        <f t="shared" si="8"/>
        <v>47445</v>
      </c>
      <c r="K14" s="27">
        <f t="shared" si="9"/>
        <v>47477</v>
      </c>
      <c r="L14" s="27">
        <f t="shared" si="10"/>
        <v>47288</v>
      </c>
      <c r="M14" s="27"/>
      <c r="X14" s="27"/>
    </row>
    <row r="15" spans="1:24" x14ac:dyDescent="0.3">
      <c r="A15">
        <v>2030</v>
      </c>
      <c r="B15" s="27">
        <f t="shared" si="5"/>
        <v>47484</v>
      </c>
      <c r="C15" s="27">
        <f t="shared" si="0"/>
        <v>47504</v>
      </c>
      <c r="D15" s="27">
        <f t="shared" si="1"/>
        <v>47532</v>
      </c>
      <c r="E15" s="27">
        <f t="shared" si="2"/>
        <v>47630</v>
      </c>
      <c r="F15" s="27">
        <f t="shared" si="6"/>
        <v>47668</v>
      </c>
      <c r="G15" s="27">
        <f t="shared" si="3"/>
        <v>47728</v>
      </c>
      <c r="H15" s="27">
        <f t="shared" si="7"/>
        <v>47798</v>
      </c>
      <c r="I15" s="27">
        <f t="shared" si="4"/>
        <v>47815</v>
      </c>
      <c r="J15" s="27">
        <f t="shared" si="8"/>
        <v>47816</v>
      </c>
      <c r="K15" s="27">
        <f t="shared" si="9"/>
        <v>47842</v>
      </c>
      <c r="L15" s="27">
        <f t="shared" si="10"/>
        <v>47653</v>
      </c>
      <c r="M15" s="27"/>
      <c r="X15" s="27"/>
    </row>
    <row r="16" spans="1:24" x14ac:dyDescent="0.3">
      <c r="A16" s="1">
        <v>2031</v>
      </c>
      <c r="B16" s="27">
        <f t="shared" si="5"/>
        <v>47849</v>
      </c>
      <c r="C16" s="27">
        <f t="shared" si="0"/>
        <v>47868</v>
      </c>
      <c r="D16" s="27">
        <f t="shared" si="1"/>
        <v>47896</v>
      </c>
      <c r="E16" s="27">
        <f t="shared" si="2"/>
        <v>47994</v>
      </c>
      <c r="F16" s="27">
        <f t="shared" si="6"/>
        <v>48033</v>
      </c>
      <c r="G16" s="27">
        <f t="shared" si="3"/>
        <v>48092</v>
      </c>
      <c r="H16" s="27">
        <f t="shared" si="7"/>
        <v>48163</v>
      </c>
      <c r="I16" s="27">
        <f t="shared" si="4"/>
        <v>48179</v>
      </c>
      <c r="J16" s="27">
        <f t="shared" si="8"/>
        <v>48180</v>
      </c>
      <c r="K16" s="27">
        <f t="shared" si="9"/>
        <v>48207</v>
      </c>
      <c r="L16" s="27">
        <f t="shared" si="10"/>
        <v>48018</v>
      </c>
      <c r="M16" s="27"/>
      <c r="X16" s="27"/>
    </row>
    <row r="17" spans="1:24" x14ac:dyDescent="0.3">
      <c r="A17">
        <v>2032</v>
      </c>
      <c r="B17" s="27">
        <f t="shared" si="5"/>
        <v>48214</v>
      </c>
      <c r="C17" s="27">
        <f t="shared" si="0"/>
        <v>48232</v>
      </c>
      <c r="D17" s="27">
        <f t="shared" si="1"/>
        <v>48260</v>
      </c>
      <c r="E17" s="27">
        <f t="shared" si="2"/>
        <v>48365</v>
      </c>
      <c r="F17" s="27">
        <f t="shared" si="6"/>
        <v>48400</v>
      </c>
      <c r="G17" s="27">
        <f t="shared" si="3"/>
        <v>48463</v>
      </c>
      <c r="H17" s="27">
        <f t="shared" si="7"/>
        <v>48529</v>
      </c>
      <c r="I17" s="27">
        <f t="shared" si="4"/>
        <v>48543</v>
      </c>
      <c r="J17" s="27">
        <f t="shared" si="8"/>
        <v>48544</v>
      </c>
      <c r="K17" s="27">
        <f t="shared" si="9"/>
        <v>48572</v>
      </c>
      <c r="L17" s="27">
        <f t="shared" si="10"/>
        <v>48383</v>
      </c>
      <c r="M17" s="27"/>
      <c r="X17" s="27"/>
    </row>
    <row r="18" spans="1:24" x14ac:dyDescent="0.3">
      <c r="A18" s="1">
        <v>2033</v>
      </c>
      <c r="B18" s="27">
        <f t="shared" si="5"/>
        <v>48579</v>
      </c>
      <c r="C18" s="27">
        <f t="shared" si="0"/>
        <v>48596</v>
      </c>
      <c r="D18" s="27">
        <f t="shared" si="1"/>
        <v>48631</v>
      </c>
      <c r="E18" s="27">
        <f t="shared" si="2"/>
        <v>48729</v>
      </c>
      <c r="F18" s="27">
        <f t="shared" si="6"/>
        <v>48764</v>
      </c>
      <c r="G18" s="27">
        <f t="shared" si="3"/>
        <v>48827</v>
      </c>
      <c r="H18" s="27">
        <f t="shared" si="7"/>
        <v>48894</v>
      </c>
      <c r="I18" s="27">
        <f t="shared" si="4"/>
        <v>48907</v>
      </c>
      <c r="J18" s="27">
        <f t="shared" si="8"/>
        <v>48908</v>
      </c>
      <c r="K18" s="27">
        <f t="shared" si="9"/>
        <v>48939</v>
      </c>
      <c r="L18" s="27">
        <f t="shared" si="10"/>
        <v>48750</v>
      </c>
      <c r="M18" s="27"/>
      <c r="X18" s="27"/>
    </row>
    <row r="19" spans="1:24" x14ac:dyDescent="0.3">
      <c r="A19">
        <v>2034</v>
      </c>
      <c r="B19" s="27">
        <f t="shared" si="5"/>
        <v>48946</v>
      </c>
      <c r="C19" s="27">
        <f t="shared" si="0"/>
        <v>48960</v>
      </c>
      <c r="D19" s="27">
        <f t="shared" si="1"/>
        <v>48995</v>
      </c>
      <c r="E19" s="27">
        <f t="shared" si="2"/>
        <v>49093</v>
      </c>
      <c r="F19" s="27">
        <f t="shared" si="6"/>
        <v>49129</v>
      </c>
      <c r="G19" s="27">
        <f t="shared" si="3"/>
        <v>49191</v>
      </c>
      <c r="H19" s="27">
        <f t="shared" si="7"/>
        <v>49258</v>
      </c>
      <c r="I19" s="27">
        <f t="shared" si="4"/>
        <v>49271</v>
      </c>
      <c r="J19" s="27">
        <f t="shared" si="8"/>
        <v>49272</v>
      </c>
      <c r="K19" s="27">
        <f t="shared" si="9"/>
        <v>49303</v>
      </c>
      <c r="L19" s="27">
        <f t="shared" si="10"/>
        <v>49114</v>
      </c>
      <c r="M19" s="27"/>
      <c r="X19" s="27"/>
    </row>
    <row r="20" spans="1:24" x14ac:dyDescent="0.3">
      <c r="A20" s="1">
        <v>2035</v>
      </c>
      <c r="B20" s="27">
        <f t="shared" si="5"/>
        <v>49310</v>
      </c>
      <c r="C20" s="27">
        <f t="shared" si="0"/>
        <v>49324</v>
      </c>
      <c r="D20" s="27">
        <f t="shared" si="1"/>
        <v>49359</v>
      </c>
      <c r="E20" s="27">
        <f t="shared" si="2"/>
        <v>49457</v>
      </c>
      <c r="F20" s="27">
        <f t="shared" si="6"/>
        <v>49494</v>
      </c>
      <c r="G20" s="27">
        <f t="shared" si="3"/>
        <v>49555</v>
      </c>
      <c r="H20" s="27">
        <f t="shared" si="7"/>
        <v>49625</v>
      </c>
      <c r="I20" s="27">
        <f t="shared" si="4"/>
        <v>49635</v>
      </c>
      <c r="J20" s="27">
        <f t="shared" si="8"/>
        <v>49636</v>
      </c>
      <c r="K20" s="27">
        <f t="shared" si="9"/>
        <v>49668</v>
      </c>
      <c r="L20" s="27">
        <f t="shared" si="10"/>
        <v>49479</v>
      </c>
      <c r="M20" s="27"/>
      <c r="X20" s="27"/>
    </row>
    <row r="21" spans="1:24" x14ac:dyDescent="0.3">
      <c r="A21">
        <v>2036</v>
      </c>
      <c r="B21" s="27">
        <f t="shared" si="5"/>
        <v>49675</v>
      </c>
      <c r="C21" s="27">
        <f t="shared" si="0"/>
        <v>49695</v>
      </c>
      <c r="D21" s="27">
        <f t="shared" si="1"/>
        <v>49723</v>
      </c>
      <c r="E21" s="27">
        <f t="shared" si="2"/>
        <v>49821</v>
      </c>
      <c r="F21" s="27">
        <f t="shared" si="6"/>
        <v>49860</v>
      </c>
      <c r="G21" s="27">
        <f t="shared" si="3"/>
        <v>49919</v>
      </c>
      <c r="H21" s="27">
        <f t="shared" si="7"/>
        <v>49990</v>
      </c>
      <c r="I21" s="27">
        <f t="shared" si="4"/>
        <v>50006</v>
      </c>
      <c r="J21" s="27">
        <f t="shared" si="8"/>
        <v>50007</v>
      </c>
      <c r="K21" s="27">
        <f t="shared" si="9"/>
        <v>50034</v>
      </c>
      <c r="L21" s="27">
        <f t="shared" si="10"/>
        <v>49845</v>
      </c>
      <c r="M21" s="27"/>
      <c r="X21" s="27"/>
    </row>
    <row r="22" spans="1:24" x14ac:dyDescent="0.3">
      <c r="A22" s="1">
        <v>2037</v>
      </c>
      <c r="B22" s="27">
        <f t="shared" si="5"/>
        <v>50041</v>
      </c>
      <c r="C22" s="27">
        <f t="shared" si="0"/>
        <v>50059</v>
      </c>
      <c r="D22" s="27">
        <f t="shared" si="1"/>
        <v>50087</v>
      </c>
      <c r="E22" s="27">
        <f t="shared" si="2"/>
        <v>50185</v>
      </c>
      <c r="F22" s="27">
        <f t="shared" si="6"/>
        <v>50224</v>
      </c>
      <c r="G22" s="27">
        <f t="shared" si="3"/>
        <v>50290</v>
      </c>
      <c r="H22" s="27">
        <f t="shared" si="7"/>
        <v>50355</v>
      </c>
      <c r="I22" s="27">
        <f t="shared" si="4"/>
        <v>50370</v>
      </c>
      <c r="J22" s="27">
        <f t="shared" si="8"/>
        <v>50371</v>
      </c>
      <c r="K22" s="27">
        <f t="shared" si="9"/>
        <v>50399</v>
      </c>
      <c r="L22" s="27">
        <f t="shared" si="10"/>
        <v>50210</v>
      </c>
      <c r="M22" s="27"/>
      <c r="X22" s="27"/>
    </row>
    <row r="23" spans="1:24" x14ac:dyDescent="0.3">
      <c r="A23">
        <v>2038</v>
      </c>
      <c r="B23" s="27">
        <f t="shared" si="5"/>
        <v>50406</v>
      </c>
      <c r="C23" s="27">
        <f t="shared" si="0"/>
        <v>50423</v>
      </c>
      <c r="D23" s="27">
        <f t="shared" si="1"/>
        <v>50451</v>
      </c>
      <c r="E23" s="27">
        <f t="shared" si="2"/>
        <v>50556</v>
      </c>
      <c r="F23" s="27">
        <f t="shared" si="6"/>
        <v>50591</v>
      </c>
      <c r="G23" s="27">
        <f t="shared" si="3"/>
        <v>50654</v>
      </c>
      <c r="H23" s="27">
        <f t="shared" si="7"/>
        <v>50720</v>
      </c>
      <c r="I23" s="27">
        <f t="shared" si="4"/>
        <v>50734</v>
      </c>
      <c r="J23" s="27">
        <f t="shared" si="8"/>
        <v>50735</v>
      </c>
      <c r="K23" s="27">
        <f t="shared" si="9"/>
        <v>50763</v>
      </c>
      <c r="L23" s="27">
        <f t="shared" si="10"/>
        <v>50574</v>
      </c>
      <c r="M23" s="27"/>
      <c r="X23" s="27"/>
    </row>
    <row r="24" spans="1:24" x14ac:dyDescent="0.3">
      <c r="A24" s="1">
        <v>2039</v>
      </c>
      <c r="B24" s="27">
        <f t="shared" si="5"/>
        <v>50770</v>
      </c>
      <c r="C24" s="27">
        <f t="shared" si="0"/>
        <v>50787</v>
      </c>
      <c r="D24" s="27">
        <f t="shared" si="1"/>
        <v>50822</v>
      </c>
      <c r="E24" s="27">
        <f t="shared" si="2"/>
        <v>50920</v>
      </c>
      <c r="F24" s="27">
        <f t="shared" si="6"/>
        <v>50955</v>
      </c>
      <c r="G24" s="27">
        <f t="shared" si="3"/>
        <v>51018</v>
      </c>
      <c r="H24" s="27">
        <f t="shared" si="7"/>
        <v>51085</v>
      </c>
      <c r="I24" s="27">
        <f t="shared" si="4"/>
        <v>51098</v>
      </c>
      <c r="J24" s="27">
        <f t="shared" si="8"/>
        <v>51099</v>
      </c>
      <c r="K24" s="27">
        <f t="shared" si="9"/>
        <v>51130</v>
      </c>
      <c r="L24" s="27">
        <f t="shared" si="10"/>
        <v>50941</v>
      </c>
      <c r="M24" s="27"/>
      <c r="X24" s="27"/>
    </row>
    <row r="25" spans="1:24" x14ac:dyDescent="0.3">
      <c r="A25">
        <v>2040</v>
      </c>
      <c r="B25" s="27">
        <f t="shared" si="5"/>
        <v>51137</v>
      </c>
      <c r="C25" s="27">
        <f t="shared" si="0"/>
        <v>51151</v>
      </c>
      <c r="D25" s="27">
        <f t="shared" si="1"/>
        <v>51186</v>
      </c>
      <c r="E25" s="27">
        <f t="shared" si="2"/>
        <v>51284</v>
      </c>
      <c r="F25" s="27">
        <f t="shared" si="6"/>
        <v>51321</v>
      </c>
      <c r="G25" s="27">
        <f t="shared" si="3"/>
        <v>51382</v>
      </c>
      <c r="H25" s="27">
        <f t="shared" si="7"/>
        <v>51452</v>
      </c>
      <c r="I25" s="27">
        <f t="shared" si="4"/>
        <v>51462</v>
      </c>
      <c r="J25" s="27">
        <f t="shared" si="8"/>
        <v>51463</v>
      </c>
      <c r="K25" s="27">
        <f t="shared" si="9"/>
        <v>51495</v>
      </c>
      <c r="L25" s="27">
        <f t="shared" si="10"/>
        <v>51306</v>
      </c>
      <c r="M25" s="27"/>
      <c r="X25" s="27"/>
    </row>
    <row r="26" spans="1:24" x14ac:dyDescent="0.3">
      <c r="A26" s="1">
        <v>2041</v>
      </c>
      <c r="B26" s="27">
        <f t="shared" si="5"/>
        <v>51502</v>
      </c>
      <c r="C26" s="27">
        <f t="shared" si="0"/>
        <v>51522</v>
      </c>
      <c r="D26" s="27">
        <f t="shared" si="1"/>
        <v>51550</v>
      </c>
      <c r="E26" s="27">
        <f t="shared" si="2"/>
        <v>51648</v>
      </c>
      <c r="F26" s="27">
        <f t="shared" si="6"/>
        <v>51686</v>
      </c>
      <c r="G26" s="27">
        <f t="shared" si="3"/>
        <v>51746</v>
      </c>
      <c r="H26" s="27">
        <f t="shared" si="7"/>
        <v>51816</v>
      </c>
      <c r="I26" s="27">
        <f t="shared" si="4"/>
        <v>51833</v>
      </c>
      <c r="J26" s="27">
        <f t="shared" si="8"/>
        <v>51834</v>
      </c>
      <c r="K26" s="27">
        <f t="shared" si="9"/>
        <v>51860</v>
      </c>
      <c r="L26" s="27">
        <f t="shared" si="10"/>
        <v>51671</v>
      </c>
      <c r="M26" s="27"/>
      <c r="X26" s="27"/>
    </row>
    <row r="27" spans="1:24" x14ac:dyDescent="0.3">
      <c r="A27">
        <v>2042</v>
      </c>
      <c r="B27" s="27">
        <f t="shared" si="5"/>
        <v>51867</v>
      </c>
      <c r="C27" s="27">
        <f t="shared" si="0"/>
        <v>51886</v>
      </c>
      <c r="D27" s="27">
        <f t="shared" si="1"/>
        <v>51914</v>
      </c>
      <c r="E27" s="27">
        <f t="shared" si="2"/>
        <v>52012</v>
      </c>
      <c r="F27" s="27">
        <f t="shared" si="6"/>
        <v>52051</v>
      </c>
      <c r="G27" s="27">
        <f t="shared" si="3"/>
        <v>52110</v>
      </c>
      <c r="H27" s="27">
        <f t="shared" si="7"/>
        <v>52181</v>
      </c>
      <c r="I27" s="27">
        <f t="shared" si="4"/>
        <v>52197</v>
      </c>
      <c r="J27" s="27">
        <f t="shared" si="8"/>
        <v>52198</v>
      </c>
      <c r="K27" s="27">
        <f t="shared" si="9"/>
        <v>52225</v>
      </c>
      <c r="L27" s="27">
        <f t="shared" si="10"/>
        <v>52036</v>
      </c>
      <c r="M27" s="27"/>
      <c r="X27" s="27"/>
    </row>
    <row r="28" spans="1:24" x14ac:dyDescent="0.3">
      <c r="A28" s="1">
        <v>2043</v>
      </c>
      <c r="B28" s="27">
        <f t="shared" si="5"/>
        <v>52232</v>
      </c>
      <c r="C28" s="27">
        <f t="shared" si="0"/>
        <v>52250</v>
      </c>
      <c r="D28" s="27">
        <f t="shared" si="1"/>
        <v>52278</v>
      </c>
      <c r="E28" s="27">
        <f t="shared" si="2"/>
        <v>52376</v>
      </c>
      <c r="F28" s="27">
        <f t="shared" si="6"/>
        <v>52415</v>
      </c>
      <c r="G28" s="27">
        <f t="shared" si="3"/>
        <v>52481</v>
      </c>
      <c r="H28" s="27">
        <f t="shared" si="7"/>
        <v>52546</v>
      </c>
      <c r="I28" s="27">
        <f t="shared" si="4"/>
        <v>52561</v>
      </c>
      <c r="J28" s="27">
        <f t="shared" si="8"/>
        <v>52562</v>
      </c>
      <c r="K28" s="27">
        <f t="shared" si="9"/>
        <v>52590</v>
      </c>
      <c r="L28" s="27">
        <f t="shared" si="10"/>
        <v>52401</v>
      </c>
      <c r="M28" s="27"/>
      <c r="X28" s="27"/>
    </row>
    <row r="29" spans="1:24" x14ac:dyDescent="0.3">
      <c r="A29">
        <v>2044</v>
      </c>
      <c r="B29" s="27">
        <f t="shared" si="5"/>
        <v>52597</v>
      </c>
      <c r="C29" s="27">
        <f t="shared" si="0"/>
        <v>52614</v>
      </c>
      <c r="D29" s="27">
        <f t="shared" si="1"/>
        <v>52642</v>
      </c>
      <c r="E29" s="27">
        <f t="shared" si="2"/>
        <v>52747</v>
      </c>
      <c r="F29" s="27">
        <f t="shared" si="6"/>
        <v>52782</v>
      </c>
      <c r="G29" s="27">
        <f t="shared" si="3"/>
        <v>52845</v>
      </c>
      <c r="H29" s="27">
        <f t="shared" si="7"/>
        <v>52912</v>
      </c>
      <c r="I29" s="27">
        <f t="shared" si="4"/>
        <v>52925</v>
      </c>
      <c r="J29" s="27">
        <f t="shared" si="8"/>
        <v>52926</v>
      </c>
      <c r="K29" s="27">
        <f t="shared" si="9"/>
        <v>52957</v>
      </c>
      <c r="L29" s="27">
        <f t="shared" si="10"/>
        <v>52768</v>
      </c>
      <c r="M29" s="27"/>
      <c r="X29" s="27"/>
    </row>
    <row r="30" spans="1:24" x14ac:dyDescent="0.3">
      <c r="A30" s="1">
        <v>2045</v>
      </c>
      <c r="B30" s="27">
        <f t="shared" si="5"/>
        <v>52964</v>
      </c>
      <c r="C30" s="27">
        <f t="shared" si="0"/>
        <v>52978</v>
      </c>
      <c r="D30" s="27">
        <f t="shared" si="1"/>
        <v>53013</v>
      </c>
      <c r="E30" s="27">
        <f t="shared" si="2"/>
        <v>53111</v>
      </c>
      <c r="F30" s="27">
        <f t="shared" si="6"/>
        <v>53147</v>
      </c>
      <c r="G30" s="27">
        <f t="shared" si="3"/>
        <v>53209</v>
      </c>
      <c r="H30" s="27">
        <f t="shared" si="7"/>
        <v>53276</v>
      </c>
      <c r="I30" s="27">
        <f t="shared" si="4"/>
        <v>53289</v>
      </c>
      <c r="J30" s="27">
        <f t="shared" si="8"/>
        <v>53290</v>
      </c>
      <c r="K30" s="27">
        <f t="shared" si="9"/>
        <v>53321</v>
      </c>
      <c r="L30" s="27">
        <f t="shared" si="10"/>
        <v>53132</v>
      </c>
      <c r="M30" s="27"/>
      <c r="X30" s="27"/>
    </row>
    <row r="31" spans="1:24" x14ac:dyDescent="0.3">
      <c r="A31">
        <v>2046</v>
      </c>
      <c r="B31" s="27">
        <f t="shared" si="5"/>
        <v>53328</v>
      </c>
      <c r="C31" s="27">
        <f t="shared" si="0"/>
        <v>53342</v>
      </c>
      <c r="D31" s="27">
        <f t="shared" si="1"/>
        <v>53377</v>
      </c>
      <c r="E31" s="27">
        <f t="shared" si="2"/>
        <v>53475</v>
      </c>
      <c r="F31" s="27">
        <f t="shared" si="6"/>
        <v>53512</v>
      </c>
      <c r="G31" s="27">
        <f t="shared" si="3"/>
        <v>53573</v>
      </c>
      <c r="H31" s="27">
        <f t="shared" si="7"/>
        <v>53643</v>
      </c>
      <c r="I31" s="27">
        <f t="shared" si="4"/>
        <v>53653</v>
      </c>
      <c r="J31" s="27">
        <f t="shared" si="8"/>
        <v>53654</v>
      </c>
      <c r="K31" s="27">
        <f t="shared" si="9"/>
        <v>53686</v>
      </c>
      <c r="L31" s="27">
        <f t="shared" si="10"/>
        <v>53497</v>
      </c>
      <c r="M31" s="27"/>
      <c r="X31" s="27"/>
    </row>
    <row r="32" spans="1:24" x14ac:dyDescent="0.3">
      <c r="A32" s="1">
        <v>2047</v>
      </c>
      <c r="B32" s="27">
        <f t="shared" si="5"/>
        <v>53693</v>
      </c>
      <c r="C32" s="27">
        <f t="shared" si="0"/>
        <v>53713</v>
      </c>
      <c r="D32" s="27">
        <f t="shared" si="1"/>
        <v>53741</v>
      </c>
      <c r="E32" s="27">
        <f t="shared" si="2"/>
        <v>53839</v>
      </c>
      <c r="F32" s="27">
        <f t="shared" si="6"/>
        <v>53877</v>
      </c>
      <c r="G32" s="27">
        <f t="shared" si="3"/>
        <v>53937</v>
      </c>
      <c r="H32" s="27">
        <f t="shared" si="7"/>
        <v>54007</v>
      </c>
      <c r="I32" s="27">
        <f t="shared" si="4"/>
        <v>54024</v>
      </c>
      <c r="J32" s="27">
        <f t="shared" si="8"/>
        <v>54025</v>
      </c>
      <c r="K32" s="27">
        <f t="shared" si="9"/>
        <v>54051</v>
      </c>
      <c r="L32" s="27">
        <f t="shared" si="10"/>
        <v>53862</v>
      </c>
      <c r="M32" s="27"/>
      <c r="X32" s="27"/>
    </row>
    <row r="33" spans="1:24" x14ac:dyDescent="0.3">
      <c r="A33">
        <v>2048</v>
      </c>
      <c r="B33" s="27">
        <f t="shared" si="5"/>
        <v>54058</v>
      </c>
      <c r="C33" s="27">
        <f t="shared" si="0"/>
        <v>54077</v>
      </c>
      <c r="D33" s="27">
        <f t="shared" si="1"/>
        <v>54105</v>
      </c>
      <c r="E33" s="27">
        <f t="shared" si="2"/>
        <v>54203</v>
      </c>
      <c r="F33" s="27">
        <f t="shared" si="6"/>
        <v>54242</v>
      </c>
      <c r="G33" s="27">
        <f t="shared" si="3"/>
        <v>54308</v>
      </c>
      <c r="H33" s="27">
        <f t="shared" si="7"/>
        <v>54373</v>
      </c>
      <c r="I33" s="27">
        <f t="shared" si="4"/>
        <v>54388</v>
      </c>
      <c r="J33" s="27">
        <f t="shared" si="8"/>
        <v>54389</v>
      </c>
      <c r="K33" s="27">
        <f t="shared" si="9"/>
        <v>54417</v>
      </c>
      <c r="L33" s="27">
        <f t="shared" si="10"/>
        <v>54228</v>
      </c>
      <c r="M33" s="27"/>
      <c r="X33" s="27"/>
    </row>
    <row r="34" spans="1:24" x14ac:dyDescent="0.3">
      <c r="A34" s="1">
        <v>2049</v>
      </c>
      <c r="B34" s="27">
        <f t="shared" si="5"/>
        <v>54424</v>
      </c>
      <c r="C34" s="27">
        <f t="shared" si="0"/>
        <v>54441</v>
      </c>
      <c r="D34" s="27">
        <f t="shared" si="1"/>
        <v>54469</v>
      </c>
      <c r="E34" s="27">
        <f t="shared" si="2"/>
        <v>54574</v>
      </c>
      <c r="F34" s="27">
        <f t="shared" si="6"/>
        <v>54609</v>
      </c>
      <c r="G34" s="27">
        <f t="shared" si="3"/>
        <v>54672</v>
      </c>
      <c r="H34" s="27">
        <f t="shared" si="7"/>
        <v>54738</v>
      </c>
      <c r="I34" s="27">
        <f t="shared" si="4"/>
        <v>54752</v>
      </c>
      <c r="J34" s="27">
        <f t="shared" si="8"/>
        <v>54753</v>
      </c>
      <c r="K34" s="27">
        <f t="shared" si="9"/>
        <v>54781</v>
      </c>
      <c r="L34" s="27">
        <f t="shared" si="10"/>
        <v>54592</v>
      </c>
      <c r="M34" s="27"/>
      <c r="X34" s="27"/>
    </row>
    <row r="35" spans="1:24" x14ac:dyDescent="0.3">
      <c r="A35">
        <v>2050</v>
      </c>
      <c r="B35" s="27">
        <f t="shared" si="5"/>
        <v>54788</v>
      </c>
      <c r="C35" s="27">
        <f t="shared" si="0"/>
        <v>54805</v>
      </c>
      <c r="D35" s="27">
        <f t="shared" si="1"/>
        <v>54840</v>
      </c>
      <c r="E35" s="27">
        <f t="shared" si="2"/>
        <v>54938</v>
      </c>
      <c r="F35" s="27">
        <f t="shared" si="6"/>
        <v>54973</v>
      </c>
      <c r="G35" s="27">
        <f t="shared" si="3"/>
        <v>55036</v>
      </c>
      <c r="H35" s="27">
        <f t="shared" si="7"/>
        <v>55103</v>
      </c>
      <c r="I35" s="27">
        <f t="shared" si="4"/>
        <v>55116</v>
      </c>
      <c r="J35" s="27">
        <f t="shared" si="8"/>
        <v>55117</v>
      </c>
      <c r="K35" s="27">
        <f t="shared" si="9"/>
        <v>55148</v>
      </c>
      <c r="L35" s="27">
        <f t="shared" si="10"/>
        <v>54959</v>
      </c>
      <c r="M35" s="27"/>
      <c r="X35" s="27"/>
    </row>
  </sheetData>
  <mergeCells count="1">
    <mergeCell ref="C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2"/>
  <sheetViews>
    <sheetView workbookViewId="0">
      <selection activeCell="A2" sqref="A2"/>
    </sheetView>
  </sheetViews>
  <sheetFormatPr defaultRowHeight="14.4" x14ac:dyDescent="0.3"/>
  <sheetData>
    <row r="1" spans="1:1" x14ac:dyDescent="0.3">
      <c r="A1" t="s">
        <v>39</v>
      </c>
    </row>
    <row r="2" spans="1:1" x14ac:dyDescent="0.3">
      <c r="A2" t="s">
        <v>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4f5804d5-49c0-4153-b9d4-3ac3acf566d3"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B848503616A74292EA15D8ED0BAC5C" ma:contentTypeVersion="2" ma:contentTypeDescription="Create a new document." ma:contentTypeScope="" ma:versionID="74e93e715af496f365e52b1734e326f8">
  <xsd:schema xmlns:xsd="http://www.w3.org/2001/XMLSchema" xmlns:xs="http://www.w3.org/2001/XMLSchema" xmlns:p="http://schemas.microsoft.com/office/2006/metadata/properties" xmlns:ns1="http://schemas.microsoft.com/sharepoint/v3" xmlns:ns2="4f5804d5-49c0-4153-b9d4-3ac3acf566d3" targetNamespace="http://schemas.microsoft.com/office/2006/metadata/properties" ma:root="true" ma:fieldsID="a3e8e9eb7caebc7715859487e3817114" ns1:_="" ns2:_="">
    <xsd:import namespace="http://schemas.microsoft.com/sharepoint/v3"/>
    <xsd:import namespace="4f5804d5-49c0-4153-b9d4-3ac3acf566d3"/>
    <xsd:element name="properties">
      <xsd:complexType>
        <xsd:sequence>
          <xsd:element name="documentManagement">
            <xsd:complexType>
              <xsd:all>
                <xsd:element ref="ns1:PublishingStartDate" minOccurs="0"/>
                <xsd:element ref="ns1:PublishingExpirationDate"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5804d5-49c0-4153-b9d4-3ac3acf566d3" elementFormDefault="qualified">
    <xsd:import namespace="http://schemas.microsoft.com/office/2006/documentManagement/types"/>
    <xsd:import namespace="http://schemas.microsoft.com/office/infopath/2007/PartnerControls"/>
    <xsd:element name="Category" ma:index="10" nillable="true" ma:displayName="Category" ma:format="Dropdown" ma:internalName="Category">
      <xsd:simpleType>
        <xsd:restriction base="dms:Choice">
          <xsd:enumeration value="Event Fliers"/>
          <xsd:enumeration value="Fact Sheets"/>
          <xsd:enumeration value="Form"/>
          <xsd:enumeration value="Policy"/>
          <xsd:enumeration value="Presentations"/>
          <xsd:enumeration value="Procedure"/>
          <xsd:enumeration value="Publication"/>
          <xsd:enumeration value="Template"/>
          <xsd:enumeration value="Get Help"/>
          <xsd:enumeration value="Other"/>
          <xsd:enumeration value="News"/>
          <xsd:enumeration value="Newsletters"/>
          <xsd:enumeration value="Tenant Bulletins"/>
          <xsd:enumeration value="CF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V i s u a l i z a t i o n   x m l n s : x s i = " h t t p : / / w w w . w 3 . o r g / 2 0 0 1 / X M L S c h e m a - i n s t a n c e "   x m l n s : x s d = " h t t p : / / w w w . w 3 . o r g / 2 0 0 1 / X M L S c h e m a "   x m l n s = " h t t p : / / m i c r o s o f t . d a t a . v i s u a l i z a t i o n . C l i e n t . E x c e l / 1 . 0 " > < T o u r s > < T o u r   N a m e = " T o u r   1 "   I d = " { 9 E 1 C 9 3 C E - 8 C 5 4 - 4 B 3 0 - 9 9 7 7 - 4 C 3 9 9 E 4 B D D A E } "   T o u r I d = " b 2 f c 3 e 3 7 - 9 8 c 6 - 4 c c 1 - 9 3 c b - 3 e 1 1 f e d 0 0 c e 5 "   X m l V e r = " 5 "   M i n X m l V e r = " 3 " > < D e s c r i p t i o n > S o m e   d e s c r i p t i o n   f o r   t h e   t o u r   g o e s   h e r e < / D e s c r i p t i o n > < I m a g e > i V B O R w 0 K G g o A A A A N S U h E U g A A A N Q A A A B 1 C A Y A A A A 2 n s 9 T A A A A A X N S R 0 I A r s 4 c 6 Q A A A A R n Q U 1 B A A C x j w v 8 Y Q U A A A A J c E h Z c w A A A m I A A A J i A W y J d J c A A A v 7 S U R B V H h e 7 d z 7 b 1 v l G Q f w 7 / H t 2 E 5 s 5 w Z t 0 h Q o a 6 G 0 Z Y i N X d i m b W i g S Z M m s U m T 0 P h h 0 i S k T d p f N W k / T W K / j G t L K W s L v U K 7 3 p s m b d r S N E 0 a x 3 c f + 9 j e 8 7 z n O A k l H Q V e O / 3 h + 7 F e 2 T 5 2 H C v 2 N 8 / z v u f Y z r 8 P H e + A i K y I h O d E Z A E D R W S R t H w n 2 P I R W e K 8 d Z i B I r K F L R + R R Q w U k U X S 8 p 1 k y 0 d k i f P W x w w U k S 3 O 2 w w U k T W c Q x F Z J B X q U 1 Y o I k u c t z 9 h o I h s c d 5 h o I i s 4 R y K y C K p U J + x Q h F Z 4 r x z h I E i s o U t H 5 F F z r t H T r F C E V n C C k V k k f P u U V Y o I l t Y o Y g s c t 4 7 e p o V i s g S V i g i i 5 z 3 j r F C E d n C C k V k k f P + s f + y Q h F Z 4 r x / n I E i s o U t H 5 F F D B S R R d L y n W H L R 2 S J s / c E A 0 V k C 1 s + I o s Y K C K L p O U 7 y 5 a P y B J n 3 0 k G i s g W t n x E F j F Q R B Z J y 3 e O L R + R J c 4 H n z J Q R L Y w U A + Z l J v A + O g E G n 4 b F 2 5 H g 4 2 d D v R F c h z H X I 1 E I o j H 4 0 i 0 r g H t u t l G D w c G 6 i G x Z 3 I E B S 8 N 1 1 / A b G U M C 2 W Z 3 o Y B U j / Y 2 k A u 1 Q 6 v A f s u J 0 2 w M k k g l 2 y h W L o R 3 k I b S V 8 1 O e P Y q P H d x z d h M t V B v h L F W F p C k 8 u i J b n R / 3 I d r U z h y E p o u p f 3 X n L N + W N D H h 5 J e 9 g + 6 u H 5 b e M Y j Z s 6 x r G B I 7 L O N o 4 + D C f i 4 E c 7 x g G / j q Q b x 4 A b g e d L 5 b m U w N 1 q s P j 6 / c m G O V 9 b m d T m b M u c Z x I d T C 3 E 8 M F l F w c v A 9 F Y C n v G s 1 / 6 X R z 9 G 8 7 + z 8 6 z 5 e u z w W Q C y X g G E 1 k f s V j c b G t 4 D f x n V s L w F V 7 a X s f V J Z k / x T o o 1 S O o N R 2 8 s N W T U C V N V X v l a Q + V a g 1 T d 0 p o m V e Z + k k C d Y G B 6 q N E 1 M E z m 7 O I x e N h C 9 e W q V J Q k X R e p N M m 2 f z A J o d a M p f q S N s n 5 U 0 e S + d V + i D 5 f A G z B Q + y J b w n 9 Q P / 2 n 0 0 m k l h s T 6 B p a V F t N s t N B u N l T B p i H 7 4 m P f A Y d L a 8 + x 4 E 9 v H m q g 2 I m j 4 D l q d K P y 2 h K n S Q b V S w k R K X u B W 0 D Z S f z j 7 T 7 F C 9 U s 7 s h U v T F Y x N 3 c b I y P D c F 0 3 v A W Y K 0 Y x H s 6 N P i 9 E c X 0 5 h o r 3 1 S 2 b 3 u N X T 9 U x X 4 o i L 3 O v n Z u a w Q 3 i 2 q 0 C O l 4 e + W g m 3 E K 9 5 n z I Q P X F i 0 9 t Q b l c R q v V M k H S y 2 4 i g b i M 9 R y + 6 p r 5 0 Y N 4 W Q L V p W 1 k s x 2 R 1 r I D 3 / e x s L C I + T t 3 0 B n e E t 6 D e k k b b j n j 6 O W I u z l 4 n g e v 7 p k w L S 7 M I 5 k e v G + Y V K O l P x u 0 d f e j Q V o b J q U 7 f z V M K h q N I p V K I p 1 O o V a T O d Y 6 z 4 3 D 7 u A c q g 9 2 P x r F z R s 3 k X A T M s 8 B k q k B x O Q v n 8 8 v h f c I 1 G q 1 8 F K w m p e K d x A P w 9 E V D V + x d O K L 2 7 U S T U 1 N 4 4 5 W o / A m D V c s F p N K 6 K K 1 c C X Y S D 3 l f H j 6 4 h d f G b L K j c f w 7 J Z h 3 F 1 a Q r P p Y y i b M c v b u i h R b g 0 g l 6 g j H k + g X C p i M H P / Z f O r S z H k a x F 8 b 0 s D B 2 d c e L 7 z h e r 0 w V R y 3 Q W N n 0 z K H C q f x + z s L C I j E 3 A H O J / q J V a o H v O d S Q l P G 5 n B Q R k D K 2 1 e M p l C J l r F 7 U r K X P 9 / Y V L b R n w T J q V V T h s M X W b v u t / q 4 E f T S U S k r O l y + q E j 0 + F W 6 h X n w O l L r F A 9 t O O R L N r N K j K Z 1 c q g C x N 3 5 u c x I A H L Z n N o t i C t X X j j P Z r N p j k Q d q 0 z c 3 G z q v c g G l 4 d l d I y i s u L y C / O 4 e W X 9 o S 3 U C + w Q v V Y d i C B S r U a X g v o Y s H 4 x I S 0 e S V z f b 0 w F Z a D + V U 3 T N N 3 Y + Z c 2 7 1 7 w 7 Q 5 o w s O 6 9 M d x 7 r y p z W t u 8 + L e o f H 8 v V w F O q P m I W H y D 1 v 5 J Y f H O i a y W b D N z t w 8 c J F c 9 5 o B G 3 d p e J m 0 9 J 1 x 3 d G f X O u c 6 d 7 3 S 4 F Y V t P c D S G / I 7 w 9 5 w 5 L b / n n u f J Y W / w X 1 Y P t V s + c r k h D A 3 l U A u r l L Z w D b 8 Z t H L h c X z a A u 5 8 Z q d 5 4 / t y m 6 o 0 V l + a 4 X s O j n 1 Q u v C x M s J K d f H i t f B W 6 o W I N A I 8 9 e j 0 x F B d g t P A 2 b P n k E q n z R 9 c W 7 h U M m n a P j 2 e r 1 6 v m + V t N T 9 / B + n 0 g L n 8 4 8 c 9 c 6 6 W 6 x F 8 e G V 1 A e J B 6 W J I W 8 I a D N 8 E S 3 f 2 r n 2 O P N k 9 s U L 1 U D Z e R g s u J i e 3 m C q k V U k V l / M o F w t m H 1 E q l U J J L q v N m z d h c f E u v H o N t w q r 8 y Q 3 2 j G f k f o 6 d O 7 U k m q n F U / P W x I k v d y t g N Q b n E P 1 c B y d T e D g d B y V S l X e y C 1 T n W 5 c n 0 V 2 a B i 5 4 R H z J t d P 5 u b k u q p 5 T Y y N j e L g 9 W H M 5 l f n R f V 1 5 k 1 f R a u S L w H u h s o E S 6 7 r 9 v W e K 4 e d w Q r V Q 8 9 t K p s 2 a 9 u 2 J 5 B I x F E s L E v p C E p N r V p B V C r U 6 V s J 8 7 m m s 7 f i O D y b M Q s P g 2 4 H P 3 1 y t e X 7 u r p z M d 9 v S K h W R 7 P p S a j v v 4 B B 3 x 7 n U D 0 8 n V + I o 9 n w 5 I 3 t o 1 A o I D 0 w i C 1 b H z d v + H q t h n J 4 N P n M U h S 3 y 6 s t 3 k i 6 L Z V t 9 U j 0 r 8 u E a S V E 4 W j I f M 6 r Y / e e p 9 c 8 Q 5 5 s n 1 i h e u j R s Q Q 8 r 4 p T 1 1 v I 5 X L m q G 8 9 Y k E / B 5 W S c L V b w X x m Y U 2 Y d m 3 y c T 2 / z o 6 p B 6 S L D 7 6 E W I M c D A m S D N 3 B 6 9 W r e O 7 5 X e E 9 q R c 4 h + r h 0 N 1 P d W n t a q W 7 s g G 4 U H 7 S h C k S j S K Z T O L Y z U G z X c X l v t l k G + f n v 2 l L 1 j F h a k i I G m G A g h D V T J D q t a q 5 H I n q E 5 O 7 c / R k s E L 1 W L 1 a k r m S i 6 W i z F + i H X x 0 L Y s D M 4 N m r r R W U 6 Z W R Z l L f V O t V t u E S d u 6 h i e h M u c 1 M z R I 9 Z r M 2 b q H q l P P y F 9 4 n Z h x W B u 7 n h r G 1 f k K r s z V E W n b / z i 6 L o / r n K l p w t M N k V Q j H V K Z P A l S r V I y w f 7 9 H 3 4 j P 7 H + 8 + S w M y L r b + a w N Q b S C S l T e Q l U D Y v L F d O O d d r t L 3 0 w 8 J s I l s Y b Q R X q V i M d 2 u Z J i 6 d V q V Y t y y j K v T s Y H R 1 e 9 z l y 2 B u c Q / V h D I 9 l U C 4 t o 1 o u o i 7 V Q i v H 6 W / x R a 8 a S B O k R h g e e b x G W I 0 0 R P V a W S q S B E l + V 7 V U k M t V / O K l F 9 d 9 b h x 2 B 5 v q P t i 6 d Q w R b w G P d q a Q 8 G 6 Z q n E n X 4 H v V c y O 1 + 4 R 4 T r u Z b a Z 2 9 o y T / L N y l 1 Q h T R A 3 b Y u W H Q w Y Z L H N g s h 0 u J p g C u V o t n 3 9 M z u H e E j U i 8 5 B 8 9 N f / l V p J 7 Y t + 8 U f r 5 7 E G c W R + C 6 K e z e E s X M c h q R a M w c 2 6 c f r z D H 9 c n Q f 3 j 6 w p i g 6 T F 5 3 Y N c p c 3 T Y J l D i c J 9 T H 5 z d R F C w 6 W B r Z Y L K B f z 5 l H + 8 r c / r R w v S L 3 l H G K g + m Y 5 X 8 Q n x 6 a Q H M i Z 7 5 V I u E m p H q 4 5 Y k J D p f u o V k I V C i p X G K i W H u w q Y T K B 0 i P W g 5 2 3 w e p e U L W 0 S u l 3 8 u m H C r W y v f b 6 q 2 b u R P 3 h H D r P Q P X T 3 n c O o d a M Y N v 4 A P L N L O I J F 7 F Y Q i q U h k q q l A l V s N d d o m T K 1 G q g t D p 1 K 5 Q E S o M k 1 a m p 3 6 h k q l O w C K H V S R / j s c c m 8 d v f v R L + Z u o H B m o D 7 N / 7 M c q l K p x E F s M Z F x M j C d w s 6 X c / a J X S 1 k / i F F a p l Q q l 1 c m E S o 8 a 1 0 D p 4 U S 6 E z d o 9 0 x 1 k n m T X t Z K 9 / T O H X j 5 1 z 8 z j 0 H 9 I 4 G a Y a A 2 Q L m Q x 5 t v H j D f z + c m 0 9 g 8 H M P I Y A x X 8 2 7 Y + n U D 1 a 1 Q G q r V 6 q Q H v u o O X D 2 s q L v K p / f R j 4 S 8 9 s d X M T w 6 Z H 6 e + s s 5 z E B t q A P / + g e i E q B r x Q x y A 3 F M D F S R z W V x 9 r Z r F i a U V i m t T i v t X r g Y E e z E 9 S R 8 M C H U z 1 b 9 + Y 3 X w p + i j e A c v s B A P Q z 2 / / P v K N d 8 z J W D O Z U J S A L m 6 5 i D Q G m F 6 l Y n X W r v m C q W T G i a X L z x 1 9 f D R 6 K N J I G 6 y k A 9 R O Z m p n D u + C E 0 Z Z 4 0 s x g 1 w V m r O 7 / S 1 u 7 n v 3 w R O 3 d t D 2 + h h w E D R W Q R j 5 Q g s s j 5 + C I r F J E t E q h r D B S R J W z 5 i C x i o I g s c j 6 5 x J a P y B Y J 1 C w D R W Q J W z 4 i i x g o I o u c I 5 f Z 8 h H Z I o G 6 z k A R W c K W j 8 g i B o r I I u f I F F s + I l u c o 1 M 3 G C g i S 9 j y E V n E Q B F Z 5 B y 9 w p a P y B b n 2 J W b D B S R J W z 5 i C x i o I g s c o 5 N s + U j s s U 5 P v 0 5 A 0 V k C V s + I o s Y K C K L n O M z t 9 j y E V n C C k V k k X O C F Y r I G u f E V Q a K y B Y J 1 B w D R W Q J 5 1 B E F j k n W a G I r G G F I r L I O X n t N i s U k S W s U E Q W M V B E F j m f z r L l I 7 J F A j X P Q B F Z w p a P y B r g f / C j H i G W X 3 J R A A A A A E l F T k S u Q m C C < / I m a g e > < / T o u r > < / T o u r s > < / V i s u a l i z a t i o n > 
</file>

<file path=customXml/item5.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3 9 5 7 8 c 8 1 - 2 0 4 a - 4 5 0 6 - a 4 1 b - 5 1 1 d 7 4 3 2 3 5 4 d " > < T r a n s i t i o n > M o v e T o < / T r a n s i t i o n > < E f f e c t > S t a t i o n < / E f f e c t > < T h e m e > B i n g R o a d < / T h e m e > < T h e m e W i t h L a b e l > f a l s e < / T h e m e W i t h L a b e l > < F l a t M o d e E n a b l e d > f a l s e < / F l a t M o d e E n a b l e d > < D u r a t i o n > 1 0 0 0 0 0 0 0 0 < / D u r a t i o n > < T r a n s i t i o n D u r a t i o n > 3 0 0 0 0 0 0 0 < / T r a n s i t i o n D u r a t i o n > < S p e e d > 0 . 5 < / S p e e d > < F r a m e > < C a m e r a > < L a t i t u d e > 5 0 . 0 2 8 5 7 9 5 6 8 9 0 1 5 4 2 < / L a t i t u d e > < L o n g i t u d e > 1 5 7 . 7 0 3 4 3 1 2 3 2 3 5 6 5 6 < / L o n g i t u d e > < R o t a t i o n > 0 < / R o t a t i o n > < P i v o t A n g l e > 0 . 0 0 1 7 9 7 9 1 2 4 8 2 0 2 6 8 0 0 9 < / P i v o t A n g l e > < D i s t a n c e > 8 < / D i s t a n c e > < / C a m e r a > < I m a g e > i V B O R w 0 K G g o A A A A N S U h E U g A A A N Q A A A B 1 C A Y A A A A 2 n s 9 T A A A A A X N S R 0 I A r s 4 c 6 Q A A A A R n Q U 1 B A A C x j w v 8 Y Q U A A A A J c E h Z c w A A A m I A A A J i A W y J d J c A A A v 7 S U R B V H h e 7 d z 7 b 1 v l G Q f w 7 / H t 2 E 5 s 5 w Z t 0 h Q o a 6 G 0 Z Y i N X d i m b W i g S Z M m s U m T 0 P h h 0 i S k T d p f N W k / T W K / j G t L K W s L v U K 7 3 p s m b d r S N E 0 a x 3 c f + 9 j e 8 7 z n O A k l H Q V e O / 3 h + 7 F e 2 T 5 2 H C v 2 N 8 / z v u f Y z r 8 P H e + A i K y I h O d E Z A E D R W S R t H w n 2 P I R W e K 8 d Z i B I r K F L R + R R Q w U k U X S 8 p 1 k y 0 d k i f P W x w w U k S 3 O 2 w w U k T W c Q x F Z J B X q U 1 Y o I k u c t z 9 h o I h s c d 5 h o I i s 4 R y K y C K p U J + x Q h F Z 4 r x z h I E i s o U t H 5 F F z r t H T r F C E V n C C k V k k f P u U V Y o I l t Y o Y g s c t 4 7 e p o V i s g S V i g i i 5 z 3 j r F C E d n C C k V k k f P + s f + y Q h F Z 4 r x / n I E i s o U t H 5 F F D B S R R d L y n W H L R 2 S J s / c E A 0 V k C 1 s + I o s Y K C K L p O U 7 y 5 a P y B J n 3 0 k G i s g W t n x E F j F Q R B Z J y 3 e O L R + R J c 4 H n z J Q R L Y w U A + Z l J v A + O g E G n 4 b F 2 5 H g 4 2 d D v R F c h z H X I 1 E I o j H 4 0 i 0 r g H t u t l G D w c G 6 i G x Z 3 I E B S 8 N 1 1 / A b G U M C 2 W Z 3 o Y B U j / Y 2 k A u 1 Q 6 v A f s u J 0 2 w M k k g l 2 y h W L o R 3 k I b S V 8 1 O e P Y q P H d x z d h M t V B v h L F W F p C k 8 u i J b n R / 3 I d r U z h y E p o u p f 3 X n L N + W N D H h 5 J e 9 g + 6 u H 5 b e M Y j Z s 6 x r G B I 7 L O N o 4 + D C f i 4 E c 7 x g G / j q Q b x 4 A b g e d L 5 b m U w N 1 q s P j 6 / c m G O V 9 b m d T m b M u c Z x I d T C 3 E 8 M F l F w c v A 9 F Y C n v G s 1 / 6 X R z 9 G 8 7 + z 8 6 z 5 e u z w W Q C y X g G E 1 k f s V j c b G t 4 D f x n V s L w F V 7 a X s f V J Z k / x T o o 1 S O o N R 2 8 s N W T U C V N V X v l a Q + V a g 1 T d 0 p o m V e Z + k k C d Y G B 6 q N E 1 M E z m 7 O I x e N h C 9 e W q V J Q k X R e p N M m 2 f z A J o d a M p f q S N s n 5 U 0 e S + d V + i D 5 f A G z B Q + y J b w n 9 Q P / 2 n 0 0 m k l h s T 6 B p a V F t N s t N B u N l T B p i H 7 4 m P f A Y d L a 8 + x 4 E 9 v H m q g 2 I m j 4 D l q d K P y 2 h K n S Q b V S w k R K X u B W 0 D Z S f z j 7 T 7 F C 9 U s 7 s h U v T F Y x N 3 c b I y P D c F 0 3 v A W Y K 0 Y x H s 6 N P i 9 E c X 0 5 h o r 3 1 S 2 b 3 u N X T 9 U x X 4 o i L 3 O v n Z u a w Q 3 i 2 q 0 C O l 4 e + W g m 3 E K 9 5 n z I Q P X F i 0 9 t Q b l c R q v V M k H S y 2 4 i g b i M 9 R y + 6 p r 5 0 Y N 4 W Q L V p W 1 k s x 2 R 1 r I D 3 / e x s L C I + T t 3 0 B n e E t 6 D e k k b b j n j 6 O W I u z l 4 n g e v 7 p k w L S 7 M I 5 k e v G + Y V K O l P x u 0 d f e j Q V o b J q U 7 f z V M K h q N I p V K I p 1 O o V a T O d Y 6 z 4 3 D 7 u A c q g 9 2 P x r F z R s 3 k X A T M s 8 B k q k B x O Q v n 8 8 v h f c I 1 G q 1 8 F K w m p e K d x A P w 9 E V D V + x d O K L 2 7 U S T U 1 N 4 4 5 W o / A m D V c s F p N K 6 K K 1 c C X Y S D 3 l f H j 6 4 h d f G b L K j c f w 7 J Z h 3 F 1 a Q r P p Y y i b M c v b u i h R b g 0 g l 6 g j H k + g X C p i M H P / Z f O r S z H k a x F 8 b 0 s D B 2 d c e L 7 z h e r 0 w V R y 3 Q W N n 0 z K H C q f x + z s L C I j E 3 A H O J / q J V a o H v O d S Q l P G 5 n B Q R k D K 2 1 e M p l C J l r F 7 U r K X P 9 / Y V L b R n w T J q V V T h s M X W b v u t / q 4 E f T S U S k r O l y + q E j 0 + F W 6 h X n w O l L r F A 9 t O O R L N r N K j K Z 1 c q g C x N 3 5 u c x I A H L Z n N o t i C t X X j j P Z r N p j k Q d q 0 z c 3 G z q v c g G l 4 d l d I y i s u L y C / O 4 e W X 9 o S 3 U C + w Q v V Y d i C B S r U a X g v o Y s H 4 x I S 0 e S V z f b 0 w F Z a D + V U 3 T N N 3 Y + Z c 2 7 1 7 w 7 Q 5 o w s O 6 9 M d x 7 r y p z W t u 8 + L e o f H 8 v V w F O q P m I W H y D 1 v 5 J Y f H O i a y W b D N z t w 8 c J F c 9 5 o B G 3 d p e J m 0 9 J 1 x 3 d G f X O u c 6 d 7 3 S 4 F Y V t P c D S G / I 7 w 9 5 w 5 L b / n n u f J Y W / w X 1 Y P t V s + c r k h D A 3 l U A u r l L Z w D b 8 Z t H L h c X z a A u 5 8 Z q d 5 4 / t y m 6 o 0 V l + a 4 X s O j n 1 Q u v C x M s J K d f H i t f B W 6 o W I N A I 8 9 e j 0 x F B d g t P A 2 b P n k E q n z R 9 c W 7 h U M m n a P j 2 e r 1 6 v m + V t N T 9 / B + n 0 g L n 8 4 8 c 9 c 6 6 W 6 x F 8 e G V 1 A e J B 6 W J I W 8 I a D N 8 E S 3 f 2 r n 2 O P N k 9 s U L 1 U D Z e R g s u J i e 3 m C q k V U k V l / M o F w t m H 1 E q l U J J L q v N m z d h c f E u v H o N t w q r 8 y Q 3 2 j G f k f o 6 d O 7 U k m q n F U / P W x I k v d y t g N Q b n E P 1 c B y d T e D g d B y V S l X e y C 1 T n W 5 c n 0 V 2 a B i 5 4 R H z J t d P 5 u b k u q p 5 T Y y N j e L g 9 W H M 5 l f n R f V 1 5 k 1 f R a u S L w H u h s o E S 6 7 r 9 v W e K 4 e d w Q r V Q 8 9 t K p s 2 a 9 u 2 J 5 B I x F E s L E v p C E p N r V p B V C r U 6 V s J 8 7 m m s 7 f i O D y b M Q s P g 2 4 H P 3 1 y t e X 7 u r p z M d 9 v S K h W R 7 P p S a j v v 4 B B 3 x 7 n U D 0 8 n V + I o 9 n w 5 I 3 t o 1 A o I D 0 w i C 1 b H z d v + H q t h n J 4 N P n M U h S 3 y 6 s t 3 k i 6 L Z V t 9 U j 0 r 8 u E a S V E 4 W j I f M 6 r Y / e e p 9 c 8 Q 5 5 s n 1 i h e u j R s Q Q 8 r 4 p T 1 1 v I 5 X L m q G 8 9 Y k E / B 5 W S c L V b w X x m Y U 2 Y d m 3 y c T 2 / z o 6 p B 6 S L D 7 6 E W I M c D A m S D N 3 B 6 9 W r e O 7 5 X e E 9 q R c 4 h + r h 0 N 1 P d W n t a q W 7 s g G 4 U H 7 S h C k S j S K Z T O L Y z U G z X c X l v t l k G + f n v 2 l L 1 j F h a k i I G m G A g h D V T J D q t a q 5 H I n q E 5 O 7 c / R k s E L 1 W L 1 a k r m S i 6 W i z F + i H X x 0 L Y s D M 4 N m r r R W U 6 Z W R Z l L f V O t V t u E S d u 6 h i e h M u c 1 M z R I 9 Z r M 2 b q H q l P P y F 9 4 n Z h x W B u 7 n h r G 1 f k K r s z V E W n b / z i 6 L o / r n K l p w t M N k V Q j H V K Z P A l S r V I y w f 7 9 H 3 4 j P 7 H + 8 + S w M y L r b + a w N Q b S C S l T e Q l U D Y v L F d O O d d r t L 3 0 w 8 J s I l s Y b Q R X q V i M d 2 u Z J i 6 d V q V Y t y y j K v T s Y H R 1 e 9 z l y 2 B u c Q / V h D I 9 l U C 4 t o 1 o u o i 7 V Q i v H 6 W / x R a 8 a S B O k R h g e e b x G W I 0 0 R P V a W S q S B E l + V 7 V U k M t V / O K l F 9 d 9 b h x 2 B 5 v q P t i 6 d Q w R b w G P d q a Q 8 G 6 Z q n E n X 4 H v V c y O 1 + 4 R 4 T r u Z b a Z 2 9 o y T / L N y l 1 Q h T R A 3 b Y u W H Q w Y Z L H N g s h 0 u J p g C u V o t n 3 9 M z u H e E j U i 8 5 B 8 9 N f / l V p J 7 Y t + 8 U f r 5 7 E G c W R + C 6 K e z e E s X M c h q R a M w c 2 6 c f r z D H 9 c n Q f 3 j 6 w p i g 6 T F 5 3 Y N c p c 3 T Y J l D i c J 9 T H 5 z d R F C w 6 W B r Z Y L K B f z 5 l H + 8 r c / r R w v S L 3 l H G K g + m Y 5 X 8 Q n x 6 a Q H M i Z 7 5 V I u E m p H q 4 5 Y k J D p f u o V k I V C i p X G K i W H u w q Y T K B 0 i P W g 5 2 3 w e p e U L W 0 S u l 3 8 u m H C r W y v f b 6 q 2 b u R P 3 h H D r P Q P X T 3 n c O o d a M Y N v 4 A P L N L O I J F 7 F Y Q i q U h k q q l A l V s N d d o m T K 1 G q g t D p 1 K 5 Q E S o M k 1 a m p 3 6 h k q l O w C K H V S R / j s c c m 8 d v f v R L + Z u o H B m o D 7 N / 7 M c q l K p x E F s M Z F x M j C d w s 6 X c / a J X S 1 k / i F F a p l Q q l 1 c m E S o 8 a 1 0 D p 4 U S 6 E z d o 9 0 x 1 k n m T X t Z K 9 / T O H X j 5 1 z 8 z j 0 H 9 I 4 G a Y a A 2 Q L m Q x 5 t v H j D f z + c m 0 9 g 8 H M P I Y A x X 8 2 7 Y + n U D 1 a 1 Q G q r V 6 q Q H v u o O X D 2 s q L v K p / f R j 4 S 8 9 s d X M T w 6 Z H 6 e + s s 5 z E B t q A P / + g e i E q B r x Q x y A 3 F M D F S R z W V x 9 r Z r F i a U V i m t T i v t X r g Y E e z E 9 S R 8 M C H U z 1 b 9 + Y 3 X w p + i j e A c v s B A P Q z 2 / / P v K N d 8 z J W D O Z U J S A L m 6 5 i D Q G m F 6 l Y n X W r v m C q W T G i a X L z x 1 9 f D R 6 K N J I G 6 y k A 9 R O Z m p n D u + C E 0 Z Z 4 0 s x g 1 w V m r O 7 / S 1 u 7 n v 3 w R O 3 d t D 2 + h h w E D R W Q R j 5 Q g s s j 5 + C I r F J E t E q h r D B S R J W z 5 i C x i o I g s c j 6 5 x J a P y B Y J 1 C w D R W Q J W z 4 i i x g o I o u c I 5 f Z 8 h H Z I o G 6 z k A R W c K W j 8 g i B o r I I u f I F F s + I l u c o 1 M 3 G C g i S 9 j y E V n E Q B F Z 5 B y 9 w p a P y B b n 2 J W b D B S R J W z 5 i C x i o I g s c o 5 N s + U j s s U 5 P v 0 5 A 0 V k C V s + I o s Y K C K L n O M z t 9 j y E V n C C k V k k X O C F Y r I G u f E V Q a K y B Y J 1 B w D R W Q J 5 1 B E F j k n W a G I r G G F I r L I O X n t N i s U k S W s U E Q W M V B E F j m f z r L l I 7 J F A j X P Q B F Z w p a P y B r g f / C j H i G W X 3 J R 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 G u i d = " 6 e 3 f a f e 8 - 5 a f 1 - 4 f e 1 - b 0 2 a - 2 2 8 7 b 1 e a 6 9 6 3 "   R e v = " 1 "   R e v G u i d = " 6 a 0 f e b d 4 - 4 0 6 6 - 4 2 c 2 - b 6 8 9 - 3 d 8 c 7 7 b 3 5 b a a " 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8C395F83-E264-4974-9C26-37F293667509}">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dcmitype/"/>
    <ds:schemaRef ds:uri="http://purl.org/dc/elements/1.1/"/>
    <ds:schemaRef ds:uri="4f5804d5-49c0-4153-b9d4-3ac3acf566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24B7B134-3CDB-49DA-8E82-1A683B4D2FDE}">
  <ds:schemaRefs>
    <ds:schemaRef ds:uri="http://schemas.microsoft.com/sharepoint/v3/contenttype/forms"/>
  </ds:schemaRefs>
</ds:datastoreItem>
</file>

<file path=customXml/itemProps3.xml><?xml version="1.0" encoding="utf-8"?>
<ds:datastoreItem xmlns:ds="http://schemas.openxmlformats.org/officeDocument/2006/customXml" ds:itemID="{600C025F-1CD1-4391-B6AA-A52FDF5B0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5804d5-49c0-4153-b9d4-3ac3acf566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B3A9EDD-BC05-449F-89C7-969E33C84A17}">
  <ds:schemaRefs>
    <ds:schemaRef ds:uri="http://www.w3.org/2001/XMLSchema"/>
    <ds:schemaRef ds:uri="http://microsoft.data.visualization.Client.Excel/1.0"/>
  </ds:schemaRefs>
</ds:datastoreItem>
</file>

<file path=customXml/itemProps5.xml><?xml version="1.0" encoding="utf-8"?>
<ds:datastoreItem xmlns:ds="http://schemas.openxmlformats.org/officeDocument/2006/customXml" ds:itemID="{9E1C93CE-8C54-4B30-9977-4C399E4BDDAE}">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Solicitation Calulator</vt:lpstr>
      <vt:lpstr>Holidays Dont Touch</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2015-06-05T18:17:20Z</dcterms:created>
  <dcterms:modified xsi:type="dcterms:W3CDTF">2021-11-24T01:24:28Z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0x01010058B848503616A74292EA15D8ED0BAC5C</vt:lpwstr>
  </property>
</Properties>
</file>